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mba.nss.udel.edu\nss-sec\Security\Secure UD\Document Design Files\"/>
    </mc:Choice>
  </mc:AlternateContent>
  <workbookProtection workbookAlgorithmName="SHA-512" workbookHashValue="bTo5QHlfW/DBRx+zJxcWIU/nWgmCee2fay3mF+V+ZpjxDNlUl/vbMkhzEwc+Q1qPnknyfUBMmMTQJXKz5QWSDw==" workbookSaltValue="7cWCKEEs94P8MZkhNdY2kA==" workbookSpinCount="100000" lockStructure="1"/>
  <bookViews>
    <workbookView xWindow="0" yWindow="0" windowWidth="18648" windowHeight="11196"/>
  </bookViews>
  <sheets>
    <sheet name="Step 1—Intake Questionnaire" sheetId="2" r:id="rId1"/>
    <sheet name="Step 2—Contract Checklist" sheetId="5" r:id="rId2"/>
    <sheet name="Appendix A—Info Conf &amp; Crit" sheetId="3" r:id="rId3"/>
    <sheet name="Code" sheetId="4" state="hidden" r:id="rId4"/>
  </sheets>
  <calcPr calcId="162913"/>
</workbook>
</file>

<file path=xl/calcChain.xml><?xml version="1.0" encoding="utf-8"?>
<calcChain xmlns="http://schemas.openxmlformats.org/spreadsheetml/2006/main">
  <c r="A5" i="5" l="1"/>
  <c r="D5" i="5"/>
  <c r="E9" i="4" l="1"/>
  <c r="E10" i="4"/>
  <c r="E11" i="4"/>
  <c r="E8" i="4"/>
  <c r="B8" i="4"/>
  <c r="B9" i="4"/>
  <c r="C9" i="4" s="1"/>
  <c r="D9" i="4" s="1"/>
  <c r="B10" i="4"/>
  <c r="C10" i="4" s="1"/>
  <c r="D10" i="4" s="1"/>
  <c r="B11" i="4"/>
  <c r="A42" i="4" l="1"/>
  <c r="A41" i="4"/>
  <c r="A39" i="4"/>
  <c r="A38" i="4"/>
  <c r="A40" i="4"/>
  <c r="C8" i="4"/>
  <c r="D8" i="4" s="1"/>
  <c r="C11" i="4"/>
  <c r="D11" i="4" s="1"/>
  <c r="A3" i="4" l="1"/>
  <c r="A43" i="4"/>
  <c r="F11" i="4"/>
  <c r="F10" i="4"/>
  <c r="F9" i="4"/>
  <c r="F8" i="4"/>
  <c r="C3" i="4" l="1"/>
  <c r="B3" i="4"/>
  <c r="B39" i="4" s="1"/>
  <c r="B40" i="4" l="1"/>
  <c r="B38" i="4"/>
  <c r="B41" i="4"/>
  <c r="B43" i="4"/>
  <c r="B42" i="4"/>
  <c r="D3" i="4"/>
  <c r="E5" i="2" l="1"/>
  <c r="C5" i="5"/>
  <c r="E6" i="2"/>
</calcChain>
</file>

<file path=xl/sharedStrings.xml><?xml version="1.0" encoding="utf-8"?>
<sst xmlns="http://schemas.openxmlformats.org/spreadsheetml/2006/main" count="244" uniqueCount="218">
  <si>
    <t>Appendix A—Information Confidentiality and Criticality</t>
  </si>
  <si>
    <t xml:space="preserve">University information must be managed according to the risks to its confidentiality and criticality. These characteristics indicate how sensitive information is and how essential it is to your unit's operation.   Use the guidelines below to identify the potential impact of using a  cloud-based information service.  </t>
  </si>
  <si>
    <t>Information Confidentiality</t>
  </si>
  <si>
    <r>
      <rPr>
        <b/>
        <sz val="11"/>
        <color rgb="FF000000"/>
        <rFont val="Calibri"/>
        <family val="2"/>
      </rPr>
      <t>Confidentiality is based on the sensitivity and  impact of unintentional, unlawful, or unauthorized disclosure of University information.</t>
    </r>
    <r>
      <rPr>
        <sz val="11"/>
        <color rgb="FF000000"/>
        <rFont val="Calibri"/>
        <family val="2"/>
      </rPr>
      <t xml:space="preserve">
</t>
    </r>
    <r>
      <rPr>
        <b/>
        <sz val="11"/>
        <color rgb="FF000000"/>
        <rFont val="Calibri"/>
        <family val="2"/>
      </rPr>
      <t>Confidentiality</t>
    </r>
    <r>
      <rPr>
        <sz val="11"/>
        <color rgb="FF000000"/>
        <rFont val="Calibri"/>
        <family val="2"/>
      </rPr>
      <t>—The preservation of authorized restrictions on University information access and disclosure, including means for protecting personal privacy and proprietary information.
The table below describes the three confidentiality classifications that can be assigned to University information.</t>
    </r>
  </si>
  <si>
    <t>Confidentiality level</t>
  </si>
  <si>
    <t>Meaning</t>
  </si>
  <si>
    <t>Level I—Low Impact</t>
  </si>
  <si>
    <r>
      <t xml:space="preserve">Unauthorized disclosure or loss could have </t>
    </r>
    <r>
      <rPr>
        <b/>
        <sz val="11"/>
        <color rgb="FF000000"/>
        <rFont val="Calibri"/>
        <family val="2"/>
      </rPr>
      <t>limited or no adverse effect</t>
    </r>
    <r>
      <rPr>
        <sz val="11"/>
        <color rgb="FF000000"/>
        <rFont val="Calibri"/>
        <family val="2"/>
      </rPr>
      <t xml:space="preserve"> on organizational operations, assets, or individuals.
Level I—Low Impact Information is generally considered "public."</t>
    </r>
  </si>
  <si>
    <t>Level II—Moderate Impact</t>
  </si>
  <si>
    <r>
      <t xml:space="preserve">Unauthorized disclosure or loss could have </t>
    </r>
    <r>
      <rPr>
        <b/>
        <sz val="11"/>
        <color rgb="FF000000"/>
        <rFont val="Calibri"/>
        <family val="2"/>
      </rPr>
      <t>moderate adverse effect</t>
    </r>
    <r>
      <rPr>
        <sz val="11"/>
        <color rgb="FF000000"/>
        <rFont val="Calibri"/>
        <family val="2"/>
      </rPr>
      <t xml:space="preserve"> on organizational operations, assets, or individuals.
Generally considered "official use only." It is not for public use, but it does not demand stringent protection.</t>
    </r>
  </si>
  <si>
    <t>Level III—High Impact</t>
  </si>
  <si>
    <r>
      <t xml:space="preserve">Unauthorized disclosure or loss could have </t>
    </r>
    <r>
      <rPr>
        <b/>
        <sz val="11"/>
        <color rgb="FF000000"/>
        <rFont val="Calibri"/>
        <family val="2"/>
      </rPr>
      <t>significant adverse effect</t>
    </r>
    <r>
      <rPr>
        <sz val="11"/>
        <color rgb="FF000000"/>
        <rFont val="Calibri"/>
        <family val="2"/>
      </rPr>
      <t xml:space="preserve"> on organizational operations, assets, or individuals.
Highly sensitive and requires elevated or additional protections to prevent unauthorized disclosure or loss.</t>
    </r>
  </si>
  <si>
    <t>Information Criticality</t>
  </si>
  <si>
    <r>
      <rPr>
        <b/>
        <sz val="11"/>
        <color rgb="FF000000"/>
        <rFont val="Calibri"/>
        <family val="2"/>
      </rPr>
      <t>The criticality of University information is based on its integrity and availability concerns. In short, criticality is a measure of how essential that information is to business operations.</t>
    </r>
    <r>
      <rPr>
        <sz val="11"/>
        <color rgb="FF000000"/>
        <rFont val="Calibri"/>
        <family val="2"/>
      </rPr>
      <t xml:space="preserve">
</t>
    </r>
    <r>
      <rPr>
        <b/>
        <sz val="11"/>
        <color rgb="FF000000"/>
        <rFont val="Calibri"/>
        <family val="2"/>
      </rPr>
      <t>Integrity</t>
    </r>
    <r>
      <rPr>
        <sz val="11"/>
        <color rgb="FF000000"/>
        <rFont val="Calibri"/>
        <family val="2"/>
      </rPr>
      <t xml:space="preserve">—The protection against improper modification or destruction of University information.
</t>
    </r>
    <r>
      <rPr>
        <b/>
        <sz val="11"/>
        <color rgb="FF000000"/>
        <rFont val="Calibri"/>
        <family val="2"/>
      </rPr>
      <t>Availability</t>
    </r>
    <r>
      <rPr>
        <sz val="11"/>
        <color rgb="FF000000"/>
        <rFont val="Calibri"/>
        <family val="2"/>
      </rPr>
      <t>—The timeliness and reliability of access to and use of University information.
When identifying the criticality of University information, consider the potential impacts of unauthorized modification or destruction of that information on the University, individuals, assets, or other organizations. University information's criticality is the "high water mark" of its integrity and availability concerns; the most severe concern determines the criticality, even if the information has a lower concern in another area.
The table below describes the three criticality levels that can be assigned to University information.</t>
    </r>
  </si>
  <si>
    <t>Criticality level</t>
  </si>
  <si>
    <t>Non-critical</t>
  </si>
  <si>
    <r>
      <t xml:space="preserve">The information is </t>
    </r>
    <r>
      <rPr>
        <b/>
        <sz val="11"/>
        <color rgb="FF000000"/>
        <rFont val="Calibri"/>
        <family val="2"/>
      </rPr>
      <t>necessary</t>
    </r>
    <r>
      <rPr>
        <sz val="11"/>
        <color rgb="FF000000"/>
        <rFont val="Calibri"/>
        <family val="2"/>
      </rPr>
      <t xml:space="preserve"> to the business continuity or operational effectiveness of the unit. Loss of integrity or availability of non-critical IT resources would have </t>
    </r>
    <r>
      <rPr>
        <b/>
        <sz val="11"/>
        <color rgb="FF000000"/>
        <rFont val="Calibri"/>
        <family val="2"/>
      </rPr>
      <t>limited or no short-term impact</t>
    </r>
    <r>
      <rPr>
        <sz val="11"/>
        <color rgb="FF000000"/>
        <rFont val="Calibri"/>
        <family val="2"/>
      </rPr>
      <t xml:space="preserve"> on business continuity or operational effectiveness.</t>
    </r>
  </si>
  <si>
    <t>Critical</t>
  </si>
  <si>
    <r>
      <t xml:space="preserve">The information is </t>
    </r>
    <r>
      <rPr>
        <b/>
        <sz val="11"/>
        <color rgb="FF000000"/>
        <rFont val="Calibri"/>
        <family val="2"/>
      </rPr>
      <t>important</t>
    </r>
    <r>
      <rPr>
        <sz val="11"/>
        <color rgb="FF000000"/>
        <rFont val="Calibri"/>
        <family val="2"/>
      </rPr>
      <t xml:space="preserve"> to the business continuity or operational effectiveness of the unit. Loss of integrity or availability of critical IT resources would have </t>
    </r>
    <r>
      <rPr>
        <b/>
        <sz val="11"/>
        <color rgb="FF000000"/>
        <rFont val="Calibri"/>
        <family val="2"/>
      </rPr>
      <t>moderate short-term impact</t>
    </r>
    <r>
      <rPr>
        <sz val="11"/>
        <color rgb="FF000000"/>
        <rFont val="Calibri"/>
        <family val="2"/>
      </rPr>
      <t xml:space="preserve"> on business continuity or operational effectiveness.</t>
    </r>
  </si>
  <si>
    <t>Mission critical</t>
  </si>
  <si>
    <r>
      <t xml:space="preserve">The information is </t>
    </r>
    <r>
      <rPr>
        <b/>
        <sz val="11"/>
        <color rgb="FF000000"/>
        <rFont val="Calibri"/>
        <family val="2"/>
      </rPr>
      <t>vital</t>
    </r>
    <r>
      <rPr>
        <sz val="11"/>
        <color rgb="FF000000"/>
        <rFont val="Calibri"/>
        <family val="2"/>
      </rPr>
      <t xml:space="preserve"> to the business continuity or operational effectiveness of the unit or University. Loss of integrity or availability of mission critical IT resources would have </t>
    </r>
    <r>
      <rPr>
        <b/>
        <sz val="11"/>
        <color rgb="FF000000"/>
        <rFont val="Calibri"/>
        <family val="2"/>
      </rPr>
      <t>significant short-term impact</t>
    </r>
    <r>
      <rPr>
        <sz val="11"/>
        <color rgb="FF000000"/>
        <rFont val="Calibri"/>
        <family val="2"/>
      </rPr>
      <t xml:space="preserve"> on business continuity or operational effectiveness.</t>
    </r>
  </si>
  <si>
    <t>Q #</t>
  </si>
  <si>
    <r>
      <rPr>
        <b/>
        <sz val="11"/>
        <rFont val="Calibri"/>
        <family val="2"/>
      </rPr>
      <t>This table is supplemental.</t>
    </r>
    <r>
      <rPr>
        <sz val="11"/>
        <rFont val="Calibri"/>
        <family val="2"/>
      </rPr>
      <t xml:space="preserve"> It can be used to assess criticality for data sets for which there are large disparities between availability and integrity concerns.</t>
    </r>
  </si>
  <si>
    <t>Question</t>
  </si>
  <si>
    <t>Risk level</t>
  </si>
  <si>
    <t>Integrity concerns</t>
  </si>
  <si>
    <t>Availability concerns</t>
  </si>
  <si>
    <r>
      <rPr>
        <b/>
        <sz val="11"/>
        <color rgb="FF000000"/>
        <rFont val="Calibri"/>
        <family val="2"/>
      </rPr>
      <t>Low availability concerns</t>
    </r>
    <r>
      <rPr>
        <sz val="11"/>
        <color rgb="FF000000"/>
        <rFont val="Calibri"/>
        <family val="2"/>
      </rPr>
      <t xml:space="preserve">
Unavailability could have </t>
    </r>
    <r>
      <rPr>
        <b/>
        <sz val="11"/>
        <color rgb="FF000000"/>
        <rFont val="Calibri"/>
        <family val="2"/>
      </rPr>
      <t>little to no adverse effect</t>
    </r>
    <r>
      <rPr>
        <sz val="11"/>
        <color rgb="FF000000"/>
        <rFont val="Calibri"/>
        <family val="2"/>
      </rPr>
      <t xml:space="preserve"> on organizational operations, assets, or individuals.</t>
    </r>
  </si>
  <si>
    <r>
      <rPr>
        <b/>
        <sz val="11"/>
        <color rgb="FF000000"/>
        <rFont val="Calibri"/>
        <family val="2"/>
      </rPr>
      <t>Moderate availability concerns</t>
    </r>
    <r>
      <rPr>
        <sz val="11"/>
        <color rgb="FF000000"/>
        <rFont val="Calibri"/>
        <family val="2"/>
      </rPr>
      <t xml:space="preserve">
Unavailability could have </t>
    </r>
    <r>
      <rPr>
        <b/>
        <sz val="11"/>
        <color rgb="FF000000"/>
        <rFont val="Calibri"/>
        <family val="2"/>
      </rPr>
      <t>moderate adverse effect</t>
    </r>
    <r>
      <rPr>
        <sz val="11"/>
        <color rgb="FF000000"/>
        <rFont val="Calibri"/>
        <family val="2"/>
      </rPr>
      <t xml:space="preserve"> on organizational operations, assets, or individuals.</t>
    </r>
  </si>
  <si>
    <r>
      <rPr>
        <b/>
        <sz val="11"/>
        <color rgb="FF000000"/>
        <rFont val="Calibri"/>
        <family val="2"/>
      </rPr>
      <t>High availability concerns</t>
    </r>
    <r>
      <rPr>
        <sz val="11"/>
        <color rgb="FF000000"/>
        <rFont val="Calibri"/>
        <family val="2"/>
      </rPr>
      <t xml:space="preserve">
Unavailability could have </t>
    </r>
    <r>
      <rPr>
        <b/>
        <sz val="11"/>
        <color rgb="FF000000"/>
        <rFont val="Calibri"/>
        <family val="2"/>
      </rPr>
      <t>significant adverse effect</t>
    </r>
    <r>
      <rPr>
        <sz val="11"/>
        <color rgb="FF000000"/>
        <rFont val="Calibri"/>
        <family val="2"/>
      </rPr>
      <t xml:space="preserve"> on organizational operations, assets, or individuals.</t>
    </r>
  </si>
  <si>
    <r>
      <rPr>
        <b/>
        <sz val="11"/>
        <color rgb="FF000000"/>
        <rFont val="Calibri"/>
        <family val="2"/>
      </rPr>
      <t>Low integrity concerns</t>
    </r>
    <r>
      <rPr>
        <sz val="11"/>
        <color rgb="FF000000"/>
        <rFont val="Calibri"/>
        <family val="2"/>
      </rPr>
      <t xml:space="preserve">
Unauthorized modification or destruction could have </t>
    </r>
    <r>
      <rPr>
        <b/>
        <sz val="11"/>
        <color rgb="FF000000"/>
        <rFont val="Calibri"/>
        <family val="2"/>
      </rPr>
      <t>little to no adverse effect</t>
    </r>
    <r>
      <rPr>
        <sz val="11"/>
        <color rgb="FF000000"/>
        <rFont val="Calibri"/>
        <family val="2"/>
      </rPr>
      <t xml:space="preserve"> on organizational operations, assets, or individuals.</t>
    </r>
  </si>
  <si>
    <r>
      <rPr>
        <b/>
        <sz val="11"/>
        <color rgb="FF000000"/>
        <rFont val="Calibri"/>
        <family val="2"/>
      </rPr>
      <t>Moderate integrity concerns</t>
    </r>
    <r>
      <rPr>
        <sz val="11"/>
        <color rgb="FF000000"/>
        <rFont val="Calibri"/>
        <family val="2"/>
      </rPr>
      <t xml:space="preserve">
Unauthorized modification or destruction could have </t>
    </r>
    <r>
      <rPr>
        <b/>
        <sz val="11"/>
        <color rgb="FF000000"/>
        <rFont val="Calibri"/>
        <family val="2"/>
      </rPr>
      <t>moderate adverse effect</t>
    </r>
    <r>
      <rPr>
        <sz val="11"/>
        <color rgb="FF000000"/>
        <rFont val="Calibri"/>
        <family val="2"/>
      </rPr>
      <t xml:space="preserve"> on organizational operations, assets, or individuals.</t>
    </r>
  </si>
  <si>
    <r>
      <rPr>
        <b/>
        <sz val="11"/>
        <color rgb="FF000000"/>
        <rFont val="Calibri"/>
        <family val="2"/>
      </rPr>
      <t>High integrity concerns</t>
    </r>
    <r>
      <rPr>
        <sz val="11"/>
        <color rgb="FF000000"/>
        <rFont val="Calibri"/>
        <family val="2"/>
      </rPr>
      <t xml:space="preserve">
Unauthorized modification or destruction could have </t>
    </r>
    <r>
      <rPr>
        <b/>
        <sz val="11"/>
        <color rgb="FF000000"/>
        <rFont val="Calibri"/>
        <family val="2"/>
      </rPr>
      <t>significant adverse effect</t>
    </r>
    <r>
      <rPr>
        <sz val="11"/>
        <color rgb="FF000000"/>
        <rFont val="Calibri"/>
        <family val="2"/>
      </rPr>
      <t xml:space="preserve"> on organizational operations, assets, or individuals.</t>
    </r>
  </si>
  <si>
    <t>FinalCalculation</t>
  </si>
  <si>
    <t>Complete?</t>
  </si>
  <si>
    <t>Initial risk score</t>
  </si>
  <si>
    <t>Final risk score</t>
  </si>
  <si>
    <t>Final risk level</t>
  </si>
  <si>
    <t>QuestionCalculations</t>
  </si>
  <si>
    <t>Answer</t>
  </si>
  <si>
    <t>Score</t>
  </si>
  <si>
    <t>Applied weight</t>
  </si>
  <si>
    <t>Weighted score</t>
  </si>
  <si>
    <t>AnswerKey</t>
  </si>
  <si>
    <t>Questions</t>
  </si>
  <si>
    <t>Low</t>
  </si>
  <si>
    <t>Moderate</t>
  </si>
  <si>
    <t>Extensive</t>
  </si>
  <si>
    <t>Widespread</t>
  </si>
  <si>
    <t>Level I</t>
  </si>
  <si>
    <t>Level II</t>
  </si>
  <si>
    <t>Level III</t>
  </si>
  <si>
    <t>QuestionWeight</t>
  </si>
  <si>
    <t>Weight</t>
  </si>
  <si>
    <t>Logic</t>
  </si>
  <si>
    <t>Applicable?</t>
  </si>
  <si>
    <t>Description</t>
  </si>
  <si>
    <t>If NC+L1</t>
  </si>
  <si>
    <t>If MC+L3</t>
  </si>
  <si>
    <t>If MC but not L3</t>
  </si>
  <si>
    <t>If L3 but not MC</t>
  </si>
  <si>
    <t>No special condition</t>
  </si>
  <si>
    <t>RiskKey</t>
  </si>
  <si>
    <t>Min threshold</t>
  </si>
  <si>
    <t>Max threshold</t>
  </si>
  <si>
    <t>High</t>
  </si>
  <si>
    <t>Notes</t>
  </si>
  <si>
    <t>Business/IT Terms and Conditions</t>
  </si>
  <si>
    <t>Acceptance (testing)</t>
  </si>
  <si>
    <t>Breach</t>
  </si>
  <si>
    <t>Compliance with laws/regulations</t>
  </si>
  <si>
    <t>Confidential information</t>
  </si>
  <si>
    <t>Data use</t>
  </si>
  <si>
    <t>Documentation/service description</t>
  </si>
  <si>
    <t>Export/location controls</t>
  </si>
  <si>
    <t>FERPA addendum</t>
  </si>
  <si>
    <t>Force majeure</t>
  </si>
  <si>
    <t>HIPAA BAA</t>
  </si>
  <si>
    <t>Maintenance/support agreement</t>
  </si>
  <si>
    <t>Scalability/capacity</t>
  </si>
  <si>
    <t>Security program</t>
  </si>
  <si>
    <t>SLA</t>
  </si>
  <si>
    <t>SOW</t>
  </si>
  <si>
    <t>Term - Duration, renewal, termination</t>
  </si>
  <si>
    <t>Termination - Data return/destruction</t>
  </si>
  <si>
    <t>General Terms and Conditions</t>
  </si>
  <si>
    <t>Assignment</t>
  </si>
  <si>
    <t>Governing law (DE)</t>
  </si>
  <si>
    <t>Indemnification</t>
  </si>
  <si>
    <t>Insurance</t>
  </si>
  <si>
    <t>License, IP, ownership</t>
  </si>
  <si>
    <t>Limitation of liability</t>
  </si>
  <si>
    <t>Warranties</t>
  </si>
  <si>
    <r>
      <t xml:space="preserve">Software as a Service (SaaS) or other </t>
    </r>
    <r>
      <rPr>
        <b/>
        <u/>
        <sz val="11"/>
        <color rgb="FF000000"/>
        <rFont val="Calibri"/>
        <family val="2"/>
      </rPr>
      <t>vendor-hosted</t>
    </r>
    <r>
      <rPr>
        <b/>
        <sz val="11"/>
        <color rgb="FF000000"/>
        <rFont val="Calibri"/>
        <family val="2"/>
      </rPr>
      <t xml:space="preserve"> service</t>
    </r>
  </si>
  <si>
    <t>Hardware (physical equipment of any kind)</t>
  </si>
  <si>
    <t>Guidance</t>
  </si>
  <si>
    <t>Within 8 hours
Within 24 hours
Within 48 hours
Within 1 week
&gt; 1 week</t>
  </si>
  <si>
    <t>Payment</t>
  </si>
  <si>
    <r>
      <t xml:space="preserve">How critical is the solution to the University's missions?
</t>
    </r>
    <r>
      <rPr>
        <i/>
        <sz val="9"/>
        <color rgb="FF000000"/>
        <rFont val="Calibri"/>
        <family val="2"/>
      </rPr>
      <t>Appendix A contains more information about criticality.</t>
    </r>
  </si>
  <si>
    <t>13a</t>
  </si>
  <si>
    <t>13b</t>
  </si>
  <si>
    <t>13c</t>
  </si>
  <si>
    <t>13d</t>
  </si>
  <si>
    <t>Requirement that vendor cooperate to return or provide copies of University information in a mutually agreeable format within a specific timeframe following termination of contract, and securely delete or destroy University data after that time</t>
  </si>
  <si>
    <t>Stipulation of an acceptance testing period during which UD may review/test solution for fitness and function. Includes vendor's chance to improve solution and UD's option to terminate if unsatisfactory.</t>
  </si>
  <si>
    <t>Vendor &amp; subcontractors must comply with applicable laws and regulations. May explicitly list FERPA, HIPAA, PCI-DSS, GLBA, GDPR, etc. May include certification of compliance.</t>
  </si>
  <si>
    <t>Contractors  (outsourced employees who access IT resources)</t>
  </si>
  <si>
    <t>Inclusion of UD's standard HIPAA Business Associate Agreement for vendors handling protected health information (PHI). Vendors handling PHI are high or critical risk.</t>
  </si>
  <si>
    <t>Provision to scale service capacity for increased use, especially during high-volume times (e.g., end of budget cycle)</t>
  </si>
  <si>
    <t>Requirement that vendor maintain a security program to protect University information. May incorporate HECVAT responses or security documentation into agreement.</t>
  </si>
  <si>
    <t>13e</t>
  </si>
  <si>
    <t>Software (locally run; no cloud component)</t>
  </si>
  <si>
    <r>
      <t xml:space="preserve">Describe the solution’s downstream dependencies.
</t>
    </r>
    <r>
      <rPr>
        <i/>
        <sz val="9"/>
        <color rgb="FF000000"/>
        <rFont val="Calibri"/>
        <family val="2"/>
      </rPr>
      <t>Downstream dependencies include any systems, services, interfaces, or business processes that depend on this solution's outputs.</t>
    </r>
  </si>
  <si>
    <t>13f</t>
  </si>
  <si>
    <t>13g</t>
  </si>
  <si>
    <t>Vendor name:</t>
  </si>
  <si>
    <t>Unit:</t>
  </si>
  <si>
    <t>Assessment</t>
  </si>
  <si>
    <t>Transition</t>
  </si>
  <si>
    <t>Contract Provision</t>
  </si>
  <si>
    <t>Contract Checklist</t>
  </si>
  <si>
    <r>
      <t xml:space="preserve">The Contract Checklist is for internal use by UD stakeholders.
</t>
    </r>
    <r>
      <rPr>
        <b/>
        <sz val="11"/>
        <color rgb="FF000000"/>
        <rFont val="Calibri"/>
        <family val="2"/>
      </rPr>
      <t>Not Necessary</t>
    </r>
    <r>
      <rPr>
        <sz val="11"/>
        <color rgb="FF000000"/>
        <rFont val="Calibri"/>
        <family val="2"/>
      </rPr>
      <t xml:space="preserve">—The provision is not applicable to the service or is not considered necessary given the risk.
</t>
    </r>
    <r>
      <rPr>
        <b/>
        <sz val="11"/>
        <color rgb="FF000000"/>
        <rFont val="Calibri"/>
        <family val="2"/>
      </rPr>
      <t>Discuss</t>
    </r>
    <r>
      <rPr>
        <sz val="11"/>
        <color rgb="FF000000"/>
        <rFont val="Calibri"/>
        <family val="2"/>
      </rPr>
      <t xml:space="preserve">—The provision requires further discussion among stakeholders.
</t>
    </r>
    <r>
      <rPr>
        <b/>
        <sz val="11"/>
        <color rgb="FF000000"/>
        <rFont val="Calibri"/>
        <family val="2"/>
      </rPr>
      <t>Added</t>
    </r>
    <r>
      <rPr>
        <sz val="11"/>
        <color rgb="FF000000"/>
        <rFont val="Calibri"/>
        <family val="2"/>
      </rPr>
      <t xml:space="preserve">—The provision has been added to the agreement, or an existing provision has been modified.
</t>
    </r>
    <r>
      <rPr>
        <b/>
        <sz val="11"/>
        <color rgb="FF000000"/>
        <rFont val="Calibri"/>
        <family val="2"/>
      </rPr>
      <t>Included</t>
    </r>
    <r>
      <rPr>
        <sz val="11"/>
        <color rgb="FF000000"/>
        <rFont val="Calibri"/>
        <family val="2"/>
      </rPr>
      <t>—The provision is already included in the agreement and requires no modification.</t>
    </r>
  </si>
  <si>
    <t>Non-Critical</t>
  </si>
  <si>
    <t>Mission Critical</t>
  </si>
  <si>
    <t>Very High</t>
  </si>
  <si>
    <t>Very Low</t>
  </si>
  <si>
    <t>Electronic &amp; Information Technology Procurement Form</t>
  </si>
  <si>
    <t>If all low</t>
  </si>
  <si>
    <t>Risk:</t>
  </si>
  <si>
    <r>
      <rPr>
        <b/>
        <sz val="11"/>
        <color rgb="FF000000"/>
        <rFont val="Calibri"/>
        <family val="2"/>
      </rPr>
      <t xml:space="preserve">UD Risk Scale:
</t>
    </r>
    <r>
      <rPr>
        <sz val="11"/>
        <color rgb="FF000000"/>
        <rFont val="Calibri"/>
        <family val="2"/>
      </rPr>
      <t xml:space="preserve">
</t>
    </r>
    <r>
      <rPr>
        <b/>
        <sz val="11"/>
        <color rgb="FF000000"/>
        <rFont val="Calibri"/>
        <family val="2"/>
      </rPr>
      <t>Very Low:</t>
    </r>
    <r>
      <rPr>
        <sz val="11"/>
        <color rgb="FF000000"/>
        <rFont val="Calibri"/>
        <family val="2"/>
      </rPr>
      <t xml:space="preserve"> &lt;1
</t>
    </r>
    <r>
      <rPr>
        <b/>
        <sz val="11"/>
        <color rgb="FF000000"/>
        <rFont val="Calibri"/>
        <family val="2"/>
      </rPr>
      <t>Low:</t>
    </r>
    <r>
      <rPr>
        <sz val="11"/>
        <color rgb="FF000000"/>
        <rFont val="Calibri"/>
        <family val="2"/>
      </rPr>
      <t xml:space="preserve"> 1-1.99
</t>
    </r>
    <r>
      <rPr>
        <b/>
        <sz val="11"/>
        <color rgb="FF000000"/>
        <rFont val="Calibri"/>
        <family val="2"/>
      </rPr>
      <t>Moderate:</t>
    </r>
    <r>
      <rPr>
        <sz val="11"/>
        <color rgb="FF000000"/>
        <rFont val="Calibri"/>
        <family val="2"/>
      </rPr>
      <t xml:space="preserve"> 2-2.99
</t>
    </r>
    <r>
      <rPr>
        <b/>
        <sz val="11"/>
        <color rgb="FF000000"/>
        <rFont val="Calibri"/>
        <family val="2"/>
      </rPr>
      <t>High:</t>
    </r>
    <r>
      <rPr>
        <sz val="11"/>
        <color rgb="FF000000"/>
        <rFont val="Calibri"/>
        <family val="2"/>
      </rPr>
      <t xml:space="preserve"> 3-3.75
</t>
    </r>
    <r>
      <rPr>
        <b/>
        <sz val="11"/>
        <color rgb="FF000000"/>
        <rFont val="Calibri"/>
        <family val="2"/>
      </rPr>
      <t>Very High:</t>
    </r>
    <r>
      <rPr>
        <sz val="11"/>
        <color rgb="FF000000"/>
        <rFont val="Calibri"/>
        <family val="2"/>
      </rPr>
      <t xml:space="preserve"> &gt;3.75</t>
    </r>
  </si>
  <si>
    <t>Accessibility</t>
  </si>
  <si>
    <t>Requirement for any deliverables to comply with accessibility standards: WCAG 2.0 Level AA. May include annual VPAT.</t>
  </si>
  <si>
    <t>Arbitration/dispute resolution</t>
  </si>
  <si>
    <t>Audit reports (security, compliance)</t>
  </si>
  <si>
    <t>Commitment to specific maintenance windows, support response times, etc.</t>
  </si>
  <si>
    <t>Statement of Work detailing responsibilities and deliverables in scope for the agreement.</t>
  </si>
  <si>
    <t>Procedures for dispute resolution; arbitration rules.</t>
  </si>
  <si>
    <t>Current SSAE 16 SOC 2 Type II or similar security audit upon request. Copies of relevant compliance documentation (e.g., PCI AOC, VPAT).
May include vendor right to audit UD's use of solution.</t>
  </si>
  <si>
    <t>Service/system will conform to documentation in all material respects. Documentation includes policies, procedures, manuals, etc. and should be provided or available.</t>
  </si>
  <si>
    <t>PCI certification</t>
  </si>
  <si>
    <t>Vendor and subcontractors must maintain PCI Service Provider Level 1 (or other appropriate) compliance at all times during term. Solution should be listed as PCI compliant and must be able to be implemented in a compliant manner.</t>
  </si>
  <si>
    <t>Provisions of indemnification by the parties (specifically, no one-way indemnification of vendor). Should include indemnity for IP infringement and breach of agreement.</t>
  </si>
  <si>
    <t>Requirement that vendor be liable for costs incurred in relation to breach. Limitations should not apply to indemnification or representations/warranties.</t>
  </si>
  <si>
    <t>Requirement that vendor adhere to export/location controls for University information (typically, keeping data within the US). Vendors handling export controlled data are high or critical risk. Solution itself may be subject to export controls.</t>
  </si>
  <si>
    <t>Requirement that vendor provide upgrades or additional features at no cost to University for term of agreement. Upgrades/changes will not degrade or remove functionality.</t>
  </si>
  <si>
    <t>Subcontractors</t>
  </si>
  <si>
    <t>Vendor may subcontract, but remains responsible for subcons and shall cause them to comply with terms of agreement, security requirements, etc.</t>
  </si>
  <si>
    <t>Insurance levels and commitments as relevant (including cyber liability insurance, general liability, etc.). May include certificates of insurance.</t>
  </si>
  <si>
    <t>Assignment only with prior written consent. Prefer carve-out for UD's assignment pursuant to internal reorganization.</t>
  </si>
  <si>
    <t>Survival</t>
  </si>
  <si>
    <t>Definition of the term of the agreement, including renewals (if applicable). Should provide for termination for convenience or cause. Term should begin upon delivery, not signing.</t>
  </si>
  <si>
    <t>Service level agreement specifying system uptime, credits, response priorities, etc. Uptime exceptions (e.g., maintenance) should be limited.</t>
  </si>
  <si>
    <t>Stronger standard for what constitutes a force majeure event. Specifically, should exclude from FM any events that vendor should have reasonably foreseen/proactively managed.</t>
  </si>
  <si>
    <t>Requirement that vendor use data only for purposes contemplated by agreement
May be included in confidential information provision</t>
  </si>
  <si>
    <t>Vendor notifies UD of breaches of confidential information and covers response costs. Specifically, vendor should fully cooperate to investigate and remediate, and should pay all costs reasonably incurred in response, including notification.</t>
  </si>
  <si>
    <t>Payment terms (e.g,. net 45, payable on delivery, etc.)</t>
  </si>
  <si>
    <t>Venue in which the terms of the agreement are to be construed. Delaware law should be specified whenever possible.</t>
  </si>
  <si>
    <t>Ensure that UD retains all rights and titles related to its data and intellectual property.</t>
  </si>
  <si>
    <t>Ensure that critical sections (e.g., security, breach, compliance) survive termination of the contract for any reason.</t>
  </si>
  <si>
    <t>Vendor warranties and carve-outs. May include specific limitations (e.g., solution must be free of defects, viruses, time locks, etc.).</t>
  </si>
  <si>
    <t>Definition of confidential information (may explicitly include all University info), plus carve-outs.
May include requirement to use data only for purposes contemplated by agreement.</t>
  </si>
  <si>
    <t>Inclusion of UD's standard FERPA addendum (as an exhibit/attachment) for vendors handling education records.</t>
  </si>
  <si>
    <t>Requirement that vendor cooperate during/after termination to support the University's transition to a replacement solution.</t>
  </si>
  <si>
    <t>Other Notes</t>
  </si>
  <si>
    <t>Privacy</t>
  </si>
  <si>
    <t>Vendor will protect the privacy of personal data and comply with applicable privacy laws and regulations (e.g., GDPR).</t>
  </si>
  <si>
    <t>Upgrades</t>
  </si>
  <si>
    <t>May include software, platforms, infrastructure, etc. running on vendor-managed servers</t>
  </si>
  <si>
    <t>May include sensors, network appliances, kiosks, etc.</t>
  </si>
  <si>
    <t>Includes any vendor personnel who will routinely access and use UD data or systems.</t>
  </si>
  <si>
    <t>User interfaces (UI or GUI)</t>
  </si>
  <si>
    <t>Websites</t>
  </si>
  <si>
    <t>Includes any interface, portal, etc. through which users interact with the system.</t>
  </si>
  <si>
    <t>E.g., one year, three years; auto-renewal or option to renew</t>
  </si>
  <si>
    <t>Which components are included in the solution? (Check all that apply and briefly describe each.)</t>
  </si>
  <si>
    <t>Requestor</t>
  </si>
  <si>
    <t>Risk Score</t>
  </si>
  <si>
    <t>Unit or department</t>
  </si>
  <si>
    <t>Contact person</t>
  </si>
  <si>
    <t>Limited</t>
  </si>
  <si>
    <r>
      <t xml:space="preserve">Describe the community who will primarily benefit from the solution. (Who does the solution serve?)
</t>
    </r>
    <r>
      <rPr>
        <i/>
        <sz val="9"/>
        <color rgb="FF000000"/>
        <rFont val="Calibri"/>
        <family val="2"/>
      </rPr>
      <t>Consider all stakeholders: users, beneficiaries, support staff.</t>
    </r>
  </si>
  <si>
    <r>
      <t xml:space="preserve">Describe the user community. (Who will </t>
    </r>
    <r>
      <rPr>
        <b/>
        <u/>
        <sz val="11"/>
        <color rgb="FF000000"/>
        <rFont val="Calibri"/>
        <family val="2"/>
      </rPr>
      <t>actively</t>
    </r>
    <r>
      <rPr>
        <b/>
        <sz val="11"/>
        <color rgb="FF000000"/>
        <rFont val="Calibri"/>
        <family val="2"/>
      </rPr>
      <t xml:space="preserve"> engage with the solution?)
</t>
    </r>
    <r>
      <rPr>
        <i/>
        <sz val="9"/>
        <color rgb="FF000000"/>
        <rFont val="Calibri"/>
        <family val="2"/>
      </rPr>
      <t>Users are those individuals who will directly access or use the solution.</t>
    </r>
  </si>
  <si>
    <t>5a</t>
  </si>
  <si>
    <t>5b</t>
  </si>
  <si>
    <t>5c</t>
  </si>
  <si>
    <t>5d</t>
  </si>
  <si>
    <t>5e</t>
  </si>
  <si>
    <t>5f</t>
  </si>
  <si>
    <t>6, 7</t>
  </si>
  <si>
    <t>May include software running on servers or devices managed by the unit or central IT</t>
  </si>
  <si>
    <r>
      <t xml:space="preserve">Describe the data that will be involved in the solution. Include relevant data sets in the notes field.
</t>
    </r>
    <r>
      <rPr>
        <i/>
        <sz val="9"/>
        <color rgb="FF000000"/>
        <rFont val="Calibri"/>
        <family val="2"/>
      </rPr>
      <t>Appendix A contains more information about information classification.</t>
    </r>
  </si>
  <si>
    <r>
      <t xml:space="preserve">If the solution were unavailable, how quickly would it need to be restored to avoid </t>
    </r>
    <r>
      <rPr>
        <b/>
        <u/>
        <sz val="11"/>
        <color rgb="FF000000"/>
        <rFont val="Calibri"/>
        <family val="2"/>
      </rPr>
      <t>significant</t>
    </r>
    <r>
      <rPr>
        <b/>
        <sz val="11"/>
        <color rgb="FF000000"/>
        <rFont val="Calibri"/>
        <family val="2"/>
      </rPr>
      <t xml:space="preserve"> disruption to your operations?
</t>
    </r>
    <r>
      <rPr>
        <i/>
        <sz val="9"/>
        <color rgb="FF000000"/>
        <rFont val="Calibri"/>
        <family val="2"/>
      </rPr>
      <t>Consider how often users need to access the solution and the impact of any disruptions or downtime. See Appendix A for guidance.</t>
    </r>
  </si>
  <si>
    <t>TeamDynamix request ID (if available)</t>
  </si>
  <si>
    <r>
      <rPr>
        <b/>
        <sz val="11"/>
        <color rgb="FF000000"/>
        <rFont val="Calibri"/>
        <family val="2"/>
      </rPr>
      <t>Level I—Low Impact:</t>
    </r>
    <r>
      <rPr>
        <sz val="11"/>
        <color rgb="FF000000"/>
        <rFont val="Calibri"/>
        <family val="2"/>
      </rPr>
      <t xml:space="preserve">   </t>
    </r>
    <r>
      <rPr>
        <i/>
        <sz val="11"/>
        <color rgb="FF000000"/>
        <rFont val="Calibri"/>
        <family val="2"/>
      </rPr>
      <t>Public information (e.g., event schedules)</t>
    </r>
    <r>
      <rPr>
        <sz val="11"/>
        <color rgb="FF000000"/>
        <rFont val="Calibri"/>
        <family val="2"/>
      </rPr>
      <t xml:space="preserve">
</t>
    </r>
    <r>
      <rPr>
        <b/>
        <sz val="11"/>
        <color rgb="FF000000"/>
        <rFont val="Calibri"/>
        <family val="2"/>
      </rPr>
      <t>Level II—Moderate Impact:</t>
    </r>
    <r>
      <rPr>
        <sz val="11"/>
        <color rgb="FF000000"/>
        <rFont val="Calibri"/>
        <family val="2"/>
      </rPr>
      <t xml:space="preserve">   </t>
    </r>
    <r>
      <rPr>
        <i/>
        <sz val="11"/>
        <color rgb="FF000000"/>
        <rFont val="Calibri"/>
        <family val="2"/>
      </rPr>
      <t>"Official use" information (e.g., work emails, business data)</t>
    </r>
    <r>
      <rPr>
        <sz val="11"/>
        <color rgb="FF000000"/>
        <rFont val="Calibri"/>
        <family val="2"/>
      </rPr>
      <t xml:space="preserve">
</t>
    </r>
    <r>
      <rPr>
        <b/>
        <sz val="11"/>
        <color rgb="FF000000"/>
        <rFont val="Calibri"/>
        <family val="2"/>
      </rPr>
      <t>Level III—High Impact:</t>
    </r>
    <r>
      <rPr>
        <sz val="11"/>
        <color rgb="FF000000"/>
        <rFont val="Calibri"/>
        <family val="2"/>
      </rPr>
      <t xml:space="preserve">   </t>
    </r>
    <r>
      <rPr>
        <i/>
        <sz val="11"/>
        <color rgb="FF000000"/>
        <rFont val="Calibri"/>
        <family val="2"/>
      </rPr>
      <t>Sensitive information (e.g., SSNs, medical records)</t>
    </r>
  </si>
  <si>
    <r>
      <rPr>
        <b/>
        <sz val="11"/>
        <color rgb="FF000000"/>
        <rFont val="Calibri"/>
        <family val="2"/>
      </rPr>
      <t>Non-Critical:</t>
    </r>
    <r>
      <rPr>
        <sz val="11"/>
        <color rgb="FF000000"/>
        <rFont val="Calibri"/>
        <family val="2"/>
      </rPr>
      <t xml:space="preserve">   </t>
    </r>
    <r>
      <rPr>
        <i/>
        <sz val="11"/>
        <color rgb="FF000000"/>
        <rFont val="Calibri"/>
        <family val="2"/>
      </rPr>
      <t>The service enhances unit capabilities but is not vital</t>
    </r>
    <r>
      <rPr>
        <b/>
        <sz val="11"/>
        <color rgb="FF000000"/>
        <rFont val="Calibri"/>
        <family val="2"/>
      </rPr>
      <t xml:space="preserve">
Critical:</t>
    </r>
    <r>
      <rPr>
        <sz val="11"/>
        <color rgb="FF000000"/>
        <rFont val="Calibri"/>
        <family val="2"/>
      </rPr>
      <t xml:space="preserve">   </t>
    </r>
    <r>
      <rPr>
        <i/>
        <sz val="11"/>
        <color rgb="FF000000"/>
        <rFont val="Calibri"/>
        <family val="2"/>
      </rPr>
      <t>The service fulfills important unit needs and helps fulfill University missions</t>
    </r>
    <r>
      <rPr>
        <b/>
        <sz val="11"/>
        <color rgb="FF000000"/>
        <rFont val="Calibri"/>
        <family val="2"/>
      </rPr>
      <t xml:space="preserve">
Mission Critical:</t>
    </r>
    <r>
      <rPr>
        <sz val="11"/>
        <color rgb="FF000000"/>
        <rFont val="Calibri"/>
        <family val="2"/>
      </rPr>
      <t xml:space="preserve">   </t>
    </r>
    <r>
      <rPr>
        <i/>
        <sz val="11"/>
        <color rgb="FF000000"/>
        <rFont val="Calibri"/>
        <family val="2"/>
      </rPr>
      <t>The service directly supports University missions</t>
    </r>
  </si>
  <si>
    <t>For example, fines or fees under FERPA, HIPAA, PCI-DSS, etc.</t>
  </si>
  <si>
    <t>For example, negative press following a service breach or extended outage.</t>
  </si>
  <si>
    <t>Breach of Level III or other sensitive data</t>
  </si>
  <si>
    <t>Includes exposure of any sensitive or personal information. See Appendix A for guidance.</t>
  </si>
  <si>
    <r>
      <t>Reputational harm to the University</t>
    </r>
    <r>
      <rPr>
        <sz val="11"/>
        <color rgb="FF000000"/>
        <rFont val="Calibri"/>
        <family val="2"/>
      </rPr>
      <t/>
    </r>
  </si>
  <si>
    <t>Physical harm or injury</t>
  </si>
  <si>
    <t>For example, personal harm due to failure of equipment or safety systems.</t>
  </si>
  <si>
    <t>Damage to University assets</t>
  </si>
  <si>
    <t>For example, structure or asset damage resulting from equipment failure.</t>
  </si>
  <si>
    <t>Financial or business loss</t>
  </si>
  <si>
    <t>For example, lost profits or enrollment due to service unavailability.</t>
  </si>
  <si>
    <r>
      <t>Theft of intellectual property</t>
    </r>
    <r>
      <rPr>
        <sz val="11"/>
        <color rgb="FF000000"/>
        <rFont val="Calibri"/>
        <family val="2"/>
      </rPr>
      <t/>
    </r>
  </si>
  <si>
    <t>For example, theft of unpublished research data.</t>
  </si>
  <si>
    <r>
      <t xml:space="preserve">Describe the solution’s upstream dependencies.
</t>
    </r>
    <r>
      <rPr>
        <i/>
        <sz val="9"/>
        <color rgb="FF000000"/>
        <rFont val="Calibri"/>
        <family val="2"/>
      </rPr>
      <t>Upstream dependencies include any systems, services, interfaces, or business processes required to support the solution, such as data sources.</t>
    </r>
  </si>
  <si>
    <r>
      <t>Legal or regulatory penalties</t>
    </r>
    <r>
      <rPr>
        <sz val="11"/>
        <color rgb="FF000000"/>
        <rFont val="Calibri"/>
        <family val="2"/>
      </rPr>
      <t/>
    </r>
  </si>
  <si>
    <t>Which risk factors apply to this solution? (Check all that apply and briefly describe each.)</t>
  </si>
  <si>
    <r>
      <t xml:space="preserve">To request an Electronic &amp; Information Technology (EIT) product or service, please submit an </t>
    </r>
    <r>
      <rPr>
        <b/>
        <sz val="11"/>
        <color rgb="FF000000"/>
        <rFont val="Calibri"/>
        <family val="2"/>
      </rPr>
      <t>IT Project Intake Request</t>
    </r>
    <r>
      <rPr>
        <sz val="11"/>
        <color rgb="FF000000"/>
        <rFont val="Calibri"/>
        <family val="2"/>
      </rPr>
      <t xml:space="preserve">: https://sites.udel.edu/it-pmo/project-request-form/
</t>
    </r>
    <r>
      <rPr>
        <b/>
        <sz val="11"/>
        <color rgb="FF000000"/>
        <rFont val="Calibri"/>
        <family val="2"/>
      </rPr>
      <t>Include the following in your request:</t>
    </r>
    <r>
      <rPr>
        <sz val="11"/>
        <color rgb="FF000000"/>
        <rFont val="Calibri"/>
        <family val="2"/>
      </rPr>
      <t xml:space="preserve">
•   This completed document
•   The vendor's HECVAT or other security documentation   </t>
    </r>
    <r>
      <rPr>
        <i/>
        <sz val="11"/>
        <color rgb="FF000000"/>
        <rFont val="Calibri"/>
        <family val="2"/>
      </rPr>
      <t>(more info: https://www1.udel.edu/security/cloud/)</t>
    </r>
    <r>
      <rPr>
        <sz val="11"/>
        <color rgb="FF000000"/>
        <rFont val="Calibri"/>
        <family val="2"/>
      </rPr>
      <t xml:space="preserve">
•   Any contract, order form, statement of work, or other documents related to the product or service
If you don't know the answer to a question, make a best guess based on the information available to you, including institutional knowledge. Once all questions have been answered, this tool will calculate a preliminary risk score to help our review team better understand the solution.</t>
    </r>
  </si>
  <si>
    <t>Name of the EIT solution and vendor</t>
  </si>
  <si>
    <t>Briefly describe the planned EIT solution and how it will support your operations. Include the business processes the solution will support.</t>
  </si>
  <si>
    <t>Is this a new solution or a renewal?</t>
  </si>
  <si>
    <t>For renewals, indicate whether the solution was originally reviewed or if the scope of the solution has changed since the original request.</t>
  </si>
  <si>
    <r>
      <rPr>
        <b/>
        <sz val="11"/>
        <color rgb="FF000000"/>
        <rFont val="Calibri"/>
        <family val="2"/>
      </rPr>
      <t>Limited:</t>
    </r>
    <r>
      <rPr>
        <sz val="11"/>
        <color rgb="FF000000"/>
        <rFont val="Calibri"/>
        <family val="2"/>
      </rPr>
      <t xml:space="preserve">   </t>
    </r>
    <r>
      <rPr>
        <i/>
        <sz val="11"/>
        <color rgb="FF000000"/>
        <rFont val="Calibri"/>
        <family val="2"/>
      </rPr>
      <t>One unit, or &lt;10 individuals (indicate how many)</t>
    </r>
    <r>
      <rPr>
        <sz val="11"/>
        <color rgb="FF000000"/>
        <rFont val="Calibri"/>
        <family val="2"/>
      </rPr>
      <t xml:space="preserve">
</t>
    </r>
    <r>
      <rPr>
        <b/>
        <sz val="11"/>
        <color rgb="FF000000"/>
        <rFont val="Calibri"/>
        <family val="2"/>
      </rPr>
      <t>Moderate:</t>
    </r>
    <r>
      <rPr>
        <sz val="11"/>
        <color rgb="FF000000"/>
        <rFont val="Calibri"/>
        <family val="2"/>
      </rPr>
      <t xml:space="preserve">   </t>
    </r>
    <r>
      <rPr>
        <i/>
        <sz val="11"/>
        <color rgb="FF000000"/>
        <rFont val="Calibri"/>
        <family val="2"/>
      </rPr>
      <t>Small groups, or 25-250 individuals (e.g., students in a specific course)</t>
    </r>
    <r>
      <rPr>
        <sz val="11"/>
        <color rgb="FF000000"/>
        <rFont val="Calibri"/>
        <family val="2"/>
      </rPr>
      <t xml:space="preserve">
</t>
    </r>
    <r>
      <rPr>
        <b/>
        <sz val="11"/>
        <color rgb="FF000000"/>
        <rFont val="Calibri"/>
        <family val="2"/>
      </rPr>
      <t>Extensive:</t>
    </r>
    <r>
      <rPr>
        <sz val="11"/>
        <color rgb="FF000000"/>
        <rFont val="Calibri"/>
        <family val="2"/>
      </rPr>
      <t xml:space="preserve">   </t>
    </r>
    <r>
      <rPr>
        <i/>
        <sz val="11"/>
        <color rgb="FF000000"/>
        <rFont val="Calibri"/>
        <family val="2"/>
      </rPr>
      <t>A large group (e.g., all sophomores, or all faculty)</t>
    </r>
    <r>
      <rPr>
        <sz val="11"/>
        <color rgb="FF000000"/>
        <rFont val="Calibri"/>
        <family val="2"/>
      </rPr>
      <t xml:space="preserve">
</t>
    </r>
    <r>
      <rPr>
        <b/>
        <sz val="11"/>
        <color rgb="FF000000"/>
        <rFont val="Calibri"/>
        <family val="2"/>
      </rPr>
      <t>Widespread:</t>
    </r>
    <r>
      <rPr>
        <sz val="11"/>
        <color rgb="FF000000"/>
        <rFont val="Calibri"/>
        <family val="2"/>
      </rPr>
      <t xml:space="preserve">   </t>
    </r>
    <r>
      <rPr>
        <i/>
        <sz val="11"/>
        <color rgb="FF000000"/>
        <rFont val="Calibri"/>
        <family val="2"/>
      </rPr>
      <t>Multiple large groups, or institution-wide (e.g., all students and faculty)</t>
    </r>
  </si>
  <si>
    <t>What is the term of the service, and does it renew?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</si>
</sst>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ont>
    <font>
      <b/>
      <sz val="16"/>
      <color rgb="FFFFFFFF"/>
      <name val="Calibri"/>
      <family val="2"/>
    </font>
    <font>
      <sz val="11"/>
      <name val="Calibri"/>
      <family val="2"/>
    </font>
    <font>
      <sz val="12"/>
      <color rgb="FF000000"/>
      <name val="Calibri"/>
      <family val="2"/>
    </font>
    <font>
      <b/>
      <sz val="11"/>
      <color rgb="FFFFFFFF"/>
      <name val="Calibri"/>
      <family val="2"/>
    </font>
    <font>
      <b/>
      <sz val="11"/>
      <color rgb="FF000000"/>
      <name val="Calibri"/>
      <family val="2"/>
    </font>
    <font>
      <b/>
      <sz val="11"/>
      <name val="Calibri"/>
      <family val="2"/>
    </font>
    <font>
      <sz val="11"/>
      <name val="Calibri"/>
      <family val="2"/>
    </font>
    <font>
      <b/>
      <sz val="16"/>
      <color rgb="FF000000"/>
      <name val="Calibri"/>
      <family val="2"/>
    </font>
    <font>
      <b/>
      <sz val="11"/>
      <name val="Calibri"/>
      <family val="2"/>
    </font>
    <font>
      <b/>
      <u/>
      <sz val="11"/>
      <color rgb="FF000000"/>
      <name val="Calibri"/>
      <family val="2"/>
    </font>
    <font>
      <b/>
      <sz val="11"/>
      <color rgb="FF000000"/>
      <name val="Calibri"/>
      <family val="2"/>
    </font>
    <font>
      <i/>
      <sz val="9"/>
      <color rgb="FF000000"/>
      <name val="Calibri"/>
      <family val="2"/>
    </font>
    <font>
      <sz val="11"/>
      <color rgb="FF000000"/>
      <name val="Calibri"/>
      <family val="2"/>
    </font>
    <font>
      <b/>
      <sz val="11"/>
      <color rgb="FFFFFFFF"/>
      <name val="Calibri"/>
      <family val="2"/>
    </font>
    <font>
      <b/>
      <sz val="12"/>
      <color rgb="FF000000"/>
      <name val="Calibri"/>
      <family val="2"/>
    </font>
    <font>
      <b/>
      <sz val="16"/>
      <color rgb="FFFFFFFF"/>
      <name val="Calibri"/>
      <family val="2"/>
    </font>
    <font>
      <sz val="11"/>
      <name val="Calibri"/>
      <family val="2"/>
    </font>
    <font>
      <b/>
      <sz val="11"/>
      <color theme="0"/>
      <name val="Calibri"/>
      <family val="2"/>
    </font>
    <font>
      <i/>
      <sz val="9"/>
      <name val="Calibri"/>
      <family val="2"/>
    </font>
    <font>
      <i/>
      <sz val="11"/>
      <color rgb="FF000000"/>
      <name val="Calibri"/>
      <family val="2"/>
    </font>
  </fonts>
  <fills count="17">
    <fill>
      <patternFill patternType="none"/>
    </fill>
    <fill>
      <patternFill patternType="gray125"/>
    </fill>
    <fill>
      <patternFill patternType="solid">
        <fgColor rgb="FF000000"/>
        <bgColor rgb="FF000000"/>
      </patternFill>
    </fill>
    <fill>
      <patternFill patternType="solid">
        <fgColor rgb="FFC4D8E5"/>
        <bgColor rgb="FFC4D8E5"/>
      </patternFill>
    </fill>
    <fill>
      <patternFill patternType="solid">
        <fgColor rgb="FF5A8E22"/>
        <bgColor rgb="FF5A8E22"/>
      </patternFill>
    </fill>
    <fill>
      <patternFill patternType="solid">
        <fgColor rgb="FFFFD200"/>
        <bgColor rgb="FFFFD200"/>
      </patternFill>
    </fill>
    <fill>
      <patternFill patternType="solid">
        <fgColor rgb="FFAF1E2D"/>
        <bgColor rgb="FFAF1E2D"/>
      </patternFill>
    </fill>
    <fill>
      <patternFill patternType="solid">
        <fgColor rgb="FFFFFFFF"/>
        <bgColor rgb="FFFFFFFF"/>
      </patternFill>
    </fill>
    <fill>
      <patternFill patternType="solid">
        <fgColor theme="1"/>
        <bgColor indexed="64"/>
      </patternFill>
    </fill>
    <fill>
      <patternFill patternType="solid">
        <fgColor rgb="FFC4D8E5"/>
        <bgColor indexed="64"/>
      </patternFill>
    </fill>
    <fill>
      <patternFill patternType="solid">
        <fgColor rgb="FFC4D8E5"/>
        <bgColor rgb="FFCFE2F3"/>
      </patternFill>
    </fill>
    <fill>
      <patternFill patternType="solid">
        <fgColor rgb="FFEEE8C5"/>
        <bgColor rgb="FFCFE2F3"/>
      </patternFill>
    </fill>
    <fill>
      <patternFill patternType="solid">
        <fgColor rgb="FFEEE8C5"/>
        <bgColor rgb="FFFFF2CC"/>
      </patternFill>
    </fill>
    <fill>
      <patternFill patternType="solid">
        <fgColor theme="0"/>
        <bgColor rgb="FF000000"/>
      </patternFill>
    </fill>
    <fill>
      <patternFill patternType="solid">
        <fgColor theme="0"/>
        <bgColor rgb="FFFFF2CC"/>
      </patternFill>
    </fill>
    <fill>
      <patternFill patternType="solid">
        <fgColor theme="0"/>
        <bgColor indexed="64"/>
      </patternFill>
    </fill>
    <fill>
      <patternFill patternType="solid">
        <fgColor theme="0" tint="-0.14999847407452621"/>
        <bgColor rgb="FFCFE2F3"/>
      </patternFill>
    </fill>
  </fills>
  <borders count="6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bottom style="medium">
        <color rgb="FF000000"/>
      </bottom>
      <diagonal/>
    </border>
    <border>
      <left/>
      <right/>
      <top/>
      <bottom style="medium">
        <color rgb="FF000000"/>
      </bottom>
      <diagonal/>
    </border>
    <border>
      <left/>
      <right/>
      <top style="hair">
        <color auto="1"/>
      </top>
      <bottom style="hair">
        <color auto="1"/>
      </bottom>
      <diagonal/>
    </border>
    <border>
      <left/>
      <right style="thin">
        <color rgb="FF000000"/>
      </right>
      <top style="hair">
        <color auto="1"/>
      </top>
      <bottom style="hair">
        <color auto="1"/>
      </bottom>
      <diagonal/>
    </border>
    <border>
      <left/>
      <right/>
      <top style="medium">
        <color auto="1"/>
      </top>
      <bottom style="thin">
        <color auto="1"/>
      </bottom>
      <diagonal/>
    </border>
    <border>
      <left/>
      <right style="thin">
        <color rgb="FF000000"/>
      </right>
      <top/>
      <bottom style="hair">
        <color auto="1"/>
      </bottom>
      <diagonal/>
    </border>
    <border>
      <left/>
      <right/>
      <top/>
      <bottom style="hair">
        <color auto="1"/>
      </bottom>
      <diagonal/>
    </border>
    <border>
      <left/>
      <right style="thin">
        <color rgb="FF000000"/>
      </right>
      <top style="hair">
        <color auto="1"/>
      </top>
      <bottom/>
      <diagonal/>
    </border>
    <border>
      <left/>
      <right/>
      <top style="hair">
        <color auto="1"/>
      </top>
      <bottom/>
      <diagonal/>
    </border>
    <border>
      <left/>
      <right style="thin">
        <color rgb="FF000000"/>
      </right>
      <top/>
      <bottom style="medium">
        <color auto="1"/>
      </bottom>
      <diagonal/>
    </border>
    <border>
      <left style="thin">
        <color rgb="FF000000"/>
      </left>
      <right style="thin">
        <color rgb="FF000000"/>
      </right>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right/>
      <top style="medium">
        <color auto="1"/>
      </top>
      <bottom/>
      <diagonal/>
    </border>
    <border>
      <left style="thin">
        <color indexed="64"/>
      </left>
      <right style="thin">
        <color indexed="64"/>
      </right>
      <top style="hair">
        <color auto="1"/>
      </top>
      <bottom/>
      <diagonal/>
    </border>
    <border>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medium">
        <color rgb="FF000000"/>
      </top>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auto="1"/>
      </bottom>
      <diagonal/>
    </border>
    <border>
      <left style="thin">
        <color rgb="FF000000"/>
      </left>
      <right style="thin">
        <color rgb="FF000000"/>
      </right>
      <top/>
      <bottom style="medium">
        <color auto="1"/>
      </bottom>
      <diagonal/>
    </border>
    <border>
      <left/>
      <right/>
      <top style="thin">
        <color auto="1"/>
      </top>
      <bottom style="hair">
        <color auto="1"/>
      </bottom>
      <diagonal/>
    </border>
  </borders>
  <cellStyleXfs count="1">
    <xf numFmtId="0" fontId="0" fillId="0" borderId="0"/>
  </cellStyleXfs>
  <cellXfs count="153">
    <xf numFmtId="0" fontId="0" fillId="0" borderId="0" xfId="0" applyFont="1" applyAlignment="1"/>
    <xf numFmtId="0" fontId="0" fillId="0" borderId="0" xfId="0" applyFont="1" applyAlignment="1">
      <alignment wrapText="1"/>
    </xf>
    <xf numFmtId="0" fontId="0" fillId="0" borderId="0" xfId="0" applyFont="1" applyAlignment="1">
      <alignment vertical="top" wrapText="1"/>
    </xf>
    <xf numFmtId="0" fontId="0" fillId="2" borderId="18" xfId="0" applyFont="1" applyFill="1" applyBorder="1"/>
    <xf numFmtId="0" fontId="0" fillId="0" borderId="0" xfId="0" applyFont="1" applyAlignment="1">
      <alignment vertical="top"/>
    </xf>
    <xf numFmtId="0" fontId="4" fillId="4"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2" fillId="0" borderId="0" xfId="0" applyFont="1"/>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2" fillId="0" borderId="0" xfId="0" applyFont="1" applyAlignment="1">
      <alignment vertical="top" wrapText="1"/>
    </xf>
    <xf numFmtId="0" fontId="2" fillId="0" borderId="0" xfId="0" applyFont="1" applyAlignment="1">
      <alignment vertical="top" wrapText="1"/>
    </xf>
    <xf numFmtId="0" fontId="2" fillId="0" borderId="12" xfId="0" applyFont="1" applyBorder="1" applyAlignment="1">
      <alignment vertical="top"/>
    </xf>
    <xf numFmtId="0" fontId="0" fillId="0" borderId="0" xfId="0" applyFont="1" applyAlignment="1"/>
    <xf numFmtId="0" fontId="0" fillId="0" borderId="26" xfId="0" applyFont="1" applyBorder="1" applyAlignment="1">
      <alignment vertical="top"/>
    </xf>
    <xf numFmtId="0" fontId="0" fillId="0" borderId="26" xfId="0" applyFont="1" applyBorder="1" applyAlignment="1"/>
    <xf numFmtId="0" fontId="0" fillId="0" borderId="28" xfId="0" applyFont="1" applyBorder="1" applyAlignment="1">
      <alignment vertical="top"/>
    </xf>
    <xf numFmtId="0" fontId="0" fillId="0" borderId="28" xfId="0" applyFont="1" applyBorder="1" applyAlignment="1"/>
    <xf numFmtId="0" fontId="4" fillId="2" borderId="18" xfId="0" applyFont="1" applyFill="1" applyBorder="1" applyAlignment="1">
      <alignment horizontal="center"/>
    </xf>
    <xf numFmtId="0" fontId="4" fillId="2" borderId="7" xfId="0" applyFont="1" applyFill="1" applyBorder="1" applyAlignment="1">
      <alignment horizontal="left" indent="1"/>
    </xf>
    <xf numFmtId="0" fontId="14" fillId="2" borderId="7" xfId="0" applyFont="1" applyFill="1" applyBorder="1" applyAlignment="1">
      <alignment horizontal="left" indent="1"/>
    </xf>
    <xf numFmtId="0" fontId="13" fillId="0" borderId="0" xfId="0" applyFont="1" applyAlignment="1">
      <alignment horizontal="left"/>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horizontal="center" vertical="center"/>
    </xf>
    <xf numFmtId="0" fontId="15" fillId="0" borderId="27" xfId="0" applyFont="1" applyBorder="1" applyAlignment="1">
      <alignment horizontal="center" vertical="center"/>
    </xf>
    <xf numFmtId="0" fontId="8" fillId="0" borderId="39"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xf numFmtId="0" fontId="11" fillId="9" borderId="28" xfId="0" applyFont="1" applyFill="1" applyBorder="1" applyAlignment="1">
      <alignment horizontal="left" vertical="center" wrapText="1" indent="4"/>
    </xf>
    <xf numFmtId="0" fontId="11" fillId="9" borderId="32" xfId="0" applyFont="1" applyFill="1" applyBorder="1" applyAlignment="1">
      <alignment horizontal="left" vertical="top" wrapText="1" indent="1"/>
    </xf>
    <xf numFmtId="0" fontId="2" fillId="0" borderId="10" xfId="0" applyFont="1" applyBorder="1" applyAlignment="1">
      <alignment vertical="top"/>
    </xf>
    <xf numFmtId="0" fontId="16" fillId="2" borderId="10" xfId="0" applyFont="1" applyFill="1" applyBorder="1" applyAlignment="1">
      <alignment horizontal="left" vertical="center" wrapText="1" indent="1"/>
    </xf>
    <xf numFmtId="0" fontId="13" fillId="0" borderId="10" xfId="0" applyFont="1" applyBorder="1" applyAlignment="1">
      <alignment horizontal="left" vertical="top" wrapText="1" indent="1"/>
    </xf>
    <xf numFmtId="0" fontId="0" fillId="2" borderId="10" xfId="0" applyFont="1" applyFill="1" applyBorder="1"/>
    <xf numFmtId="0" fontId="2" fillId="10" borderId="44" xfId="0" applyFont="1" applyFill="1" applyBorder="1" applyAlignment="1">
      <alignment horizontal="left" vertical="center" wrapText="1" indent="4"/>
    </xf>
    <xf numFmtId="0" fontId="2" fillId="10" borderId="42" xfId="0" applyFont="1" applyFill="1" applyBorder="1" applyAlignment="1">
      <alignment horizontal="left" vertical="center" wrapText="1" indent="4"/>
    </xf>
    <xf numFmtId="0" fontId="2" fillId="12" borderId="44" xfId="0" applyFont="1" applyFill="1" applyBorder="1" applyAlignment="1">
      <alignment horizontal="left" vertical="center" wrapText="1" indent="4"/>
    </xf>
    <xf numFmtId="0" fontId="0" fillId="0" borderId="45" xfId="0" applyFont="1" applyBorder="1" applyAlignment="1"/>
    <xf numFmtId="0" fontId="2" fillId="12" borderId="42" xfId="0" applyFont="1" applyFill="1" applyBorder="1" applyAlignment="1">
      <alignment horizontal="left" vertical="center" wrapText="1" indent="4"/>
    </xf>
    <xf numFmtId="0" fontId="0" fillId="0" borderId="41" xfId="0" applyFont="1" applyBorder="1" applyAlignment="1"/>
    <xf numFmtId="0" fontId="17" fillId="12" borderId="42" xfId="0" applyFont="1" applyFill="1" applyBorder="1" applyAlignment="1">
      <alignment horizontal="left" vertical="center" wrapText="1" indent="4"/>
    </xf>
    <xf numFmtId="0" fontId="19" fillId="10" borderId="45" xfId="0" applyFont="1" applyFill="1" applyBorder="1" applyAlignment="1">
      <alignment horizontal="left" vertical="top" wrapText="1" indent="1"/>
    </xf>
    <xf numFmtId="0" fontId="19" fillId="10" borderId="41" xfId="0" applyFont="1" applyFill="1" applyBorder="1" applyAlignment="1">
      <alignment horizontal="left" vertical="top" wrapText="1" indent="1"/>
    </xf>
    <xf numFmtId="0" fontId="17" fillId="10" borderId="42" xfId="0" applyFont="1" applyFill="1" applyBorder="1" applyAlignment="1">
      <alignment horizontal="left" vertical="center" wrapText="1" indent="4"/>
    </xf>
    <xf numFmtId="0" fontId="19" fillId="12" borderId="45" xfId="0" applyFont="1" applyFill="1" applyBorder="1" applyAlignment="1">
      <alignment horizontal="left" vertical="top" wrapText="1" indent="1"/>
    </xf>
    <xf numFmtId="0" fontId="19" fillId="12" borderId="41" xfId="0" applyFont="1" applyFill="1" applyBorder="1" applyAlignment="1">
      <alignment horizontal="left" vertical="top" wrapText="1" indent="1"/>
    </xf>
    <xf numFmtId="0" fontId="2" fillId="10" borderId="46" xfId="0" applyFont="1" applyFill="1" applyBorder="1" applyAlignment="1">
      <alignment horizontal="left" vertical="center" wrapText="1" indent="4"/>
    </xf>
    <xf numFmtId="0" fontId="19" fillId="10" borderId="47" xfId="0" applyFont="1" applyFill="1" applyBorder="1" applyAlignment="1">
      <alignment horizontal="left" vertical="top" wrapText="1" indent="1"/>
    </xf>
    <xf numFmtId="0" fontId="0" fillId="0" borderId="52" xfId="0" applyFont="1" applyBorder="1" applyAlignment="1"/>
    <xf numFmtId="0" fontId="13" fillId="0" borderId="54" xfId="0" applyFont="1" applyBorder="1" applyAlignment="1">
      <alignment horizontal="left" vertical="top" wrapText="1" indent="1"/>
    </xf>
    <xf numFmtId="0" fontId="0" fillId="0" borderId="54" xfId="0" applyFont="1" applyBorder="1"/>
    <xf numFmtId="0" fontId="0" fillId="0" borderId="54" xfId="0" applyFont="1" applyBorder="1" applyAlignment="1"/>
    <xf numFmtId="0" fontId="0" fillId="2" borderId="10" xfId="0" applyFont="1" applyFill="1" applyBorder="1"/>
    <xf numFmtId="0" fontId="0" fillId="0" borderId="0" xfId="0" applyFont="1" applyAlignment="1"/>
    <xf numFmtId="0" fontId="0" fillId="8" borderId="0" xfId="0" applyFont="1" applyFill="1" applyAlignment="1">
      <alignment horizontal="left" vertical="center" indent="1"/>
    </xf>
    <xf numFmtId="0" fontId="18" fillId="2" borderId="10" xfId="0" applyFont="1" applyFill="1" applyBorder="1" applyAlignment="1">
      <alignment horizontal="left" indent="1"/>
    </xf>
    <xf numFmtId="0" fontId="0" fillId="0" borderId="0" xfId="0" applyFont="1" applyAlignment="1"/>
    <xf numFmtId="0" fontId="0" fillId="0" borderId="0" xfId="0" applyFont="1"/>
    <xf numFmtId="0" fontId="17" fillId="0" borderId="0" xfId="0" applyFont="1"/>
    <xf numFmtId="0" fontId="3" fillId="3" borderId="13" xfId="0" applyFont="1" applyFill="1" applyBorder="1" applyAlignment="1">
      <alignment horizontal="left" vertical="top" wrapText="1" indent="1"/>
    </xf>
    <xf numFmtId="0" fontId="0" fillId="0" borderId="0" xfId="0" applyFont="1" applyAlignment="1">
      <alignment horizontal="left" vertical="top" wrapText="1" indent="1"/>
    </xf>
    <xf numFmtId="0" fontId="0" fillId="0" borderId="23" xfId="0" applyFont="1" applyBorder="1" applyAlignment="1">
      <alignment horizontal="left" vertical="top" wrapText="1" indent="1"/>
    </xf>
    <xf numFmtId="0" fontId="0" fillId="0" borderId="19" xfId="0" applyFont="1" applyBorder="1" applyAlignment="1">
      <alignment horizontal="left" vertical="top" wrapText="1" indent="1"/>
    </xf>
    <xf numFmtId="0" fontId="17" fillId="10" borderId="44" xfId="0" applyFont="1" applyFill="1" applyBorder="1" applyAlignment="1">
      <alignment horizontal="left" vertical="center" wrapText="1" indent="4"/>
    </xf>
    <xf numFmtId="0" fontId="2" fillId="0" borderId="50" xfId="0" applyFont="1" applyBorder="1" applyAlignment="1" applyProtection="1">
      <alignment horizontal="center" vertical="center" wrapText="1"/>
      <protection locked="0"/>
    </xf>
    <xf numFmtId="0" fontId="2" fillId="0" borderId="45" xfId="0" applyFont="1" applyBorder="1" applyAlignment="1" applyProtection="1">
      <alignment horizontal="left" vertical="top" wrapText="1" indent="1"/>
      <protection locked="0"/>
    </xf>
    <xf numFmtId="0" fontId="2" fillId="0" borderId="62"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41" xfId="0" applyFont="1" applyBorder="1" applyAlignment="1" applyProtection="1">
      <alignment horizontal="left" vertical="top" wrapText="1" indent="1"/>
      <protection locked="0"/>
    </xf>
    <xf numFmtId="0" fontId="2" fillId="0" borderId="53" xfId="0" applyFont="1" applyBorder="1" applyAlignment="1" applyProtection="1">
      <alignment horizontal="center" vertical="center" wrapText="1"/>
      <protection locked="0"/>
    </xf>
    <xf numFmtId="0" fontId="2" fillId="0" borderId="47" xfId="0" applyFont="1" applyBorder="1" applyAlignment="1" applyProtection="1">
      <alignment horizontal="left" vertical="top" wrapText="1" indent="1"/>
      <protection locked="0"/>
    </xf>
    <xf numFmtId="0" fontId="0" fillId="0" borderId="61"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6" fillId="7" borderId="56" xfId="0" applyFont="1" applyFill="1" applyBorder="1" applyAlignment="1" applyProtection="1">
      <alignment horizontal="center" vertical="center"/>
      <protection hidden="1"/>
    </xf>
    <xf numFmtId="0" fontId="0" fillId="0" borderId="57" xfId="0" applyFont="1" applyBorder="1" applyAlignment="1" applyProtection="1">
      <alignment horizontal="left" vertical="top" wrapText="1" indent="1"/>
      <protection locked="0"/>
    </xf>
    <xf numFmtId="0" fontId="0" fillId="0" borderId="29" xfId="0" applyFont="1" applyBorder="1" applyAlignment="1" applyProtection="1">
      <alignment horizontal="center" vertical="center"/>
      <protection locked="0"/>
    </xf>
    <xf numFmtId="0" fontId="0" fillId="0" borderId="58" xfId="0" applyFont="1" applyBorder="1" applyAlignment="1" applyProtection="1">
      <alignment horizontal="left" vertical="top" wrapText="1" indent="1"/>
      <protection locked="0"/>
    </xf>
    <xf numFmtId="0" fontId="0" fillId="0" borderId="59" xfId="0" applyFont="1" applyBorder="1" applyAlignment="1" applyProtection="1">
      <alignment horizontal="left" vertical="top" wrapText="1" indent="1"/>
      <protection locked="0"/>
    </xf>
    <xf numFmtId="0" fontId="0" fillId="0" borderId="60" xfId="0" applyFont="1" applyBorder="1" applyAlignment="1" applyProtection="1">
      <alignment horizontal="left" vertical="top" wrapText="1" indent="1"/>
      <protection locked="0"/>
    </xf>
    <xf numFmtId="0" fontId="0" fillId="0" borderId="0" xfId="0" applyFont="1" applyAlignment="1"/>
    <xf numFmtId="0" fontId="0" fillId="15" borderId="41" xfId="0" applyFont="1" applyFill="1" applyBorder="1" applyAlignment="1"/>
    <xf numFmtId="0" fontId="0" fillId="2" borderId="24" xfId="0" applyFont="1" applyFill="1" applyBorder="1"/>
    <xf numFmtId="0" fontId="0" fillId="0" borderId="0" xfId="0" applyFont="1" applyAlignment="1"/>
    <xf numFmtId="0" fontId="5" fillId="9" borderId="28" xfId="0" applyFont="1" applyFill="1" applyBorder="1" applyAlignment="1">
      <alignment horizontal="left" vertical="center" wrapText="1" indent="4"/>
    </xf>
    <xf numFmtId="0" fontId="5" fillId="9" borderId="34" xfId="0" applyFont="1" applyFill="1" applyBorder="1" applyAlignment="1">
      <alignment horizontal="left" vertical="top" wrapText="1" indent="1"/>
    </xf>
    <xf numFmtId="0" fontId="5" fillId="9" borderId="32" xfId="0" applyFont="1" applyFill="1" applyBorder="1" applyAlignment="1">
      <alignment horizontal="left" vertical="top" wrapText="1" indent="1"/>
    </xf>
    <xf numFmtId="0" fontId="4" fillId="2" borderId="54" xfId="0" applyFont="1" applyFill="1" applyBorder="1" applyAlignment="1">
      <alignment horizontal="left" indent="1"/>
    </xf>
    <xf numFmtId="0" fontId="4" fillId="2" borderId="54" xfId="0" applyFont="1" applyFill="1" applyBorder="1" applyAlignment="1">
      <alignment horizontal="center"/>
    </xf>
    <xf numFmtId="0" fontId="20" fillId="0" borderId="32" xfId="0" applyFont="1" applyBorder="1" applyAlignment="1">
      <alignment horizontal="left" vertical="top" wrapText="1" indent="1"/>
    </xf>
    <xf numFmtId="0" fontId="5" fillId="9" borderId="40" xfId="0" applyFont="1" applyFill="1" applyBorder="1" applyAlignment="1">
      <alignment horizontal="left" vertical="top" wrapText="1" indent="1"/>
    </xf>
    <xf numFmtId="0" fontId="20" fillId="0" borderId="28" xfId="0" applyFont="1" applyBorder="1" applyAlignment="1" applyProtection="1">
      <alignment horizontal="left" vertical="top" wrapText="1" indent="1"/>
    </xf>
    <xf numFmtId="0" fontId="13" fillId="0" borderId="32" xfId="0" applyFont="1" applyBorder="1" applyAlignment="1" applyProtection="1">
      <alignment horizontal="left" vertical="top" wrapText="1" indent="1"/>
    </xf>
    <xf numFmtId="0" fontId="11" fillId="0" borderId="32" xfId="0" applyFont="1" applyBorder="1" applyAlignment="1" applyProtection="1">
      <alignment horizontal="left" vertical="top" wrapText="1" indent="1"/>
    </xf>
    <xf numFmtId="0" fontId="0" fillId="13" borderId="61" xfId="0" applyFont="1" applyFill="1" applyBorder="1" applyAlignment="1" applyProtection="1">
      <alignment horizontal="left" indent="1"/>
      <protection hidden="1"/>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0" xfId="0" applyFont="1" applyAlignment="1" applyProtection="1">
      <alignment horizontal="left" vertical="center" wrapText="1" indent="1"/>
      <protection locked="0"/>
    </xf>
    <xf numFmtId="0" fontId="16" fillId="2" borderId="1" xfId="0" applyFont="1" applyFill="1" applyBorder="1" applyAlignment="1">
      <alignment horizontal="left" vertical="center" wrapText="1" indent="1"/>
    </xf>
    <xf numFmtId="0" fontId="2" fillId="0" borderId="2" xfId="0" applyFont="1" applyBorder="1" applyAlignment="1">
      <alignment horizontal="left" indent="1"/>
    </xf>
    <xf numFmtId="0" fontId="2" fillId="0" borderId="3" xfId="0" applyFont="1" applyBorder="1" applyAlignment="1">
      <alignment horizontal="left" indent="1"/>
    </xf>
    <xf numFmtId="0" fontId="0" fillId="2" borderId="4" xfId="0" applyFont="1" applyFill="1" applyBorder="1"/>
    <xf numFmtId="0" fontId="2" fillId="0" borderId="5" xfId="0" applyFont="1" applyBorder="1"/>
    <xf numFmtId="0" fontId="2" fillId="0" borderId="16" xfId="0" applyFont="1" applyBorder="1"/>
    <xf numFmtId="0" fontId="13" fillId="0" borderId="8" xfId="0" applyFont="1" applyBorder="1" applyAlignment="1">
      <alignment horizontal="left" vertical="top" wrapText="1" indent="1"/>
    </xf>
    <xf numFmtId="0" fontId="2" fillId="0" borderId="9" xfId="0" applyFont="1" applyBorder="1" applyAlignment="1">
      <alignment horizontal="left" indent="1"/>
    </xf>
    <xf numFmtId="0" fontId="2" fillId="0" borderId="11" xfId="0" applyFont="1" applyBorder="1" applyAlignment="1">
      <alignment horizontal="left" indent="1"/>
    </xf>
    <xf numFmtId="0" fontId="0" fillId="0" borderId="33" xfId="0" applyFont="1" applyBorder="1" applyAlignment="1" applyProtection="1">
      <alignment horizontal="left" vertical="top" wrapText="1" indent="1"/>
      <protection locked="0"/>
    </xf>
    <xf numFmtId="0" fontId="0" fillId="0" borderId="35" xfId="0" applyFont="1" applyBorder="1" applyAlignment="1" applyProtection="1">
      <alignment horizontal="left" vertical="top" wrapText="1" indent="1"/>
      <protection locked="0"/>
    </xf>
    <xf numFmtId="0" fontId="4" fillId="2" borderId="10" xfId="0" applyFont="1" applyFill="1" applyBorder="1" applyAlignment="1">
      <alignment horizontal="left" vertical="center" indent="1"/>
    </xf>
    <xf numFmtId="0" fontId="14" fillId="2" borderId="25" xfId="0" applyFont="1" applyFill="1" applyBorder="1" applyAlignment="1">
      <alignment horizontal="left" vertical="center" indent="1"/>
    </xf>
    <xf numFmtId="0" fontId="5" fillId="9" borderId="37" xfId="0" applyFont="1" applyFill="1" applyBorder="1" applyAlignment="1">
      <alignment horizontal="left" vertical="top" wrapText="1" indent="1"/>
    </xf>
    <xf numFmtId="0" fontId="5" fillId="9" borderId="38" xfId="0" applyFont="1" applyFill="1" applyBorder="1" applyAlignment="1">
      <alignment horizontal="left" vertical="top" wrapText="1" indent="1"/>
    </xf>
    <xf numFmtId="0" fontId="9" fillId="10" borderId="43" xfId="0" applyFont="1" applyFill="1" applyBorder="1" applyAlignment="1">
      <alignment horizontal="center" vertical="center"/>
    </xf>
    <xf numFmtId="0" fontId="9" fillId="11" borderId="43" xfId="0" applyFont="1" applyFill="1" applyBorder="1" applyAlignment="1">
      <alignment horizontal="center" vertical="center"/>
    </xf>
    <xf numFmtId="0" fontId="6" fillId="16" borderId="43" xfId="0" applyFont="1" applyFill="1" applyBorder="1" applyAlignment="1">
      <alignment horizontal="center" vertical="center"/>
    </xf>
    <xf numFmtId="0" fontId="2" fillId="14" borderId="64" xfId="0" applyFont="1" applyFill="1" applyBorder="1" applyAlignment="1" applyProtection="1">
      <alignment horizontal="left" vertical="top" wrapText="1" indent="1"/>
      <protection locked="0"/>
    </xf>
    <xf numFmtId="0" fontId="0" fillId="2" borderId="24" xfId="0" applyFont="1" applyFill="1" applyBorder="1"/>
    <xf numFmtId="0" fontId="0" fillId="2" borderId="10" xfId="0" applyFont="1" applyFill="1" applyBorder="1"/>
    <xf numFmtId="0" fontId="13" fillId="0" borderId="24" xfId="0" applyFont="1" applyFill="1" applyBorder="1" applyAlignment="1">
      <alignment horizontal="left" vertical="top" wrapText="1" indent="1"/>
    </xf>
    <xf numFmtId="0" fontId="13" fillId="0" borderId="10" xfId="0" applyFont="1" applyFill="1" applyBorder="1" applyAlignment="1">
      <alignment horizontal="left" vertical="top" wrapText="1" indent="1"/>
    </xf>
    <xf numFmtId="0" fontId="16" fillId="2" borderId="24"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0" fontId="18" fillId="8" borderId="24" xfId="0" applyFont="1" applyFill="1" applyBorder="1" applyAlignment="1">
      <alignment horizontal="left" vertical="top" wrapText="1" indent="1"/>
    </xf>
    <xf numFmtId="0" fontId="18" fillId="8" borderId="25" xfId="0" applyFont="1" applyFill="1" applyBorder="1" applyAlignment="1">
      <alignment horizontal="left" vertical="top" indent="1"/>
    </xf>
    <xf numFmtId="0" fontId="18" fillId="8" borderId="48" xfId="0" applyFont="1" applyFill="1" applyBorder="1" applyAlignment="1">
      <alignment horizontal="left" vertical="top" indent="1"/>
    </xf>
    <xf numFmtId="0" fontId="18" fillId="8" borderId="24" xfId="0" applyFont="1" applyFill="1" applyBorder="1" applyAlignment="1">
      <alignment horizontal="center" vertical="top" wrapText="1"/>
    </xf>
    <xf numFmtId="0" fontId="14" fillId="2" borderId="7" xfId="0" applyFont="1" applyFill="1" applyBorder="1" applyAlignment="1">
      <alignment horizontal="left" vertical="center" indent="1"/>
    </xf>
    <xf numFmtId="0" fontId="0" fillId="0" borderId="0" xfId="0" applyFont="1" applyAlignment="1" applyProtection="1">
      <alignment horizontal="left" vertical="center" indent="1"/>
      <protection hidden="1"/>
    </xf>
    <xf numFmtId="0" fontId="18" fillId="8" borderId="49" xfId="0" applyFont="1" applyFill="1" applyBorder="1" applyAlignment="1">
      <alignment horizontal="left" vertical="top" indent="1"/>
    </xf>
    <xf numFmtId="0" fontId="18" fillId="8" borderId="63" xfId="0" applyFont="1" applyFill="1" applyBorder="1" applyAlignment="1">
      <alignment horizontal="left" vertical="top" indent="1"/>
    </xf>
    <xf numFmtId="0" fontId="1" fillId="2" borderId="10" xfId="0" applyFont="1" applyFill="1" applyBorder="1" applyAlignment="1">
      <alignment horizontal="left" vertical="center" wrapText="1" indent="1"/>
    </xf>
    <xf numFmtId="0" fontId="2" fillId="0" borderId="5" xfId="0" applyFont="1" applyBorder="1" applyAlignment="1">
      <alignment horizontal="left" indent="1"/>
    </xf>
    <xf numFmtId="0" fontId="2" fillId="0" borderId="6" xfId="0" applyFont="1" applyBorder="1" applyAlignment="1">
      <alignment horizontal="left" indent="1"/>
    </xf>
    <xf numFmtId="0" fontId="0" fillId="0" borderId="20" xfId="0" applyFont="1" applyBorder="1" applyAlignment="1">
      <alignment horizontal="left" vertical="top" wrapText="1" indent="1"/>
    </xf>
    <xf numFmtId="0" fontId="2" fillId="0" borderId="15" xfId="0" applyFont="1" applyBorder="1" applyAlignment="1">
      <alignment horizontal="left" indent="1"/>
    </xf>
    <xf numFmtId="0" fontId="2" fillId="0" borderId="21" xfId="0" applyFont="1" applyBorder="1" applyAlignment="1">
      <alignment horizontal="left" indent="1"/>
    </xf>
    <xf numFmtId="0" fontId="3" fillId="3" borderId="14" xfId="0" applyFont="1" applyFill="1" applyBorder="1" applyAlignment="1">
      <alignment horizontal="left" vertical="top" wrapText="1" indent="1"/>
    </xf>
    <xf numFmtId="0" fontId="2" fillId="0" borderId="17" xfId="0" applyFont="1" applyBorder="1" applyAlignment="1">
      <alignment horizontal="left" indent="1"/>
    </xf>
    <xf numFmtId="0" fontId="0" fillId="0" borderId="22" xfId="0" applyFont="1" applyBorder="1" applyAlignment="1">
      <alignment wrapText="1"/>
    </xf>
    <xf numFmtId="0" fontId="2" fillId="0" borderId="22" xfId="0" applyFont="1" applyBorder="1"/>
    <xf numFmtId="0" fontId="0" fillId="0" borderId="0" xfId="0" applyFont="1" applyAlignment="1"/>
    <xf numFmtId="0" fontId="0" fillId="0" borderId="0" xfId="0" applyFont="1" applyAlignment="1">
      <alignment horizontal="left" vertical="top" wrapText="1" indent="1"/>
    </xf>
    <xf numFmtId="0" fontId="0" fillId="0" borderId="0" xfId="0" applyFont="1" applyAlignment="1">
      <alignment horizontal="left" indent="1"/>
    </xf>
    <xf numFmtId="0" fontId="7" fillId="0" borderId="24" xfId="0" applyFont="1" applyBorder="1" applyAlignment="1">
      <alignment horizontal="left" vertical="center" wrapText="1" indent="1"/>
    </xf>
    <xf numFmtId="0" fontId="0" fillId="0" borderId="0" xfId="0" applyFont="1" applyAlignment="1">
      <alignment horizontal="left" vertical="center" indent="1"/>
    </xf>
    <xf numFmtId="0" fontId="2" fillId="0" borderId="24"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4" fillId="2" borderId="10" xfId="0" applyFont="1" applyFill="1" applyBorder="1"/>
    <xf numFmtId="0" fontId="2" fillId="0" borderId="6" xfId="0" applyFont="1" applyBorder="1"/>
  </cellXfs>
  <cellStyles count="1">
    <cellStyle name="Normal" xfId="0" builtinId="0"/>
  </cellStyles>
  <dxfs count="223">
    <dxf>
      <numFmt numFmtId="0" formatCode="Genera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i val="0"/>
        <color theme="0"/>
      </font>
      <fill>
        <patternFill>
          <bgColor rgb="FF00539F"/>
        </patternFill>
      </fill>
    </dxf>
    <dxf>
      <font>
        <b/>
        <color rgb="FFFFFFFF"/>
      </font>
      <fill>
        <patternFill patternType="solid">
          <fgColor rgb="FFAF1E2D"/>
          <bgColor rgb="FFAF1E2D"/>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color rgb="FFFFFFFF"/>
      </font>
      <fill>
        <patternFill patternType="solid">
          <fgColor rgb="FFAF1E2D"/>
          <bgColor rgb="FFAF1E2D"/>
        </patternFill>
      </fill>
    </dxf>
    <dxf>
      <font>
        <b/>
      </font>
      <fill>
        <patternFill patternType="solid">
          <fgColor rgb="FFBDBDBD"/>
          <bgColor rgb="FFBDBDB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font>
      <fill>
        <patternFill patternType="solid">
          <fgColor rgb="FFEF8200"/>
          <bgColor rgb="FFEF8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BDBDBD"/>
          <bgColor rgb="FFBDBDB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color rgb="FFFFFFFF"/>
      </font>
      <fill>
        <patternFill patternType="solid">
          <fgColor rgb="FFAF1E2D"/>
          <bgColor rgb="FFAF1E2D"/>
        </patternFill>
      </fill>
    </dxf>
    <dxf>
      <font>
        <b/>
      </font>
      <fill>
        <patternFill patternType="solid">
          <fgColor rgb="FFBDBDBD"/>
          <bgColor rgb="FFBDBDB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color rgb="FFFFFFFF"/>
      </font>
      <fill>
        <patternFill patternType="solid">
          <fgColor rgb="FFAF1E2D"/>
          <bgColor rgb="FFAF1E2D"/>
        </patternFill>
      </fill>
    </dxf>
    <dxf>
      <font>
        <b/>
      </font>
      <fill>
        <patternFill patternType="solid">
          <fgColor rgb="FFBDBDBD"/>
          <bgColor rgb="FFBDBDB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i val="0"/>
        <color theme="0"/>
      </font>
      <fill>
        <patternFill>
          <bgColor rgb="FF00539F"/>
        </patternFill>
      </fill>
    </dxf>
    <dxf>
      <font>
        <b/>
        <color rgb="FFFFFFFF"/>
      </font>
      <fill>
        <patternFill patternType="solid">
          <fgColor rgb="FFAF1E2D"/>
          <bgColor rgb="FFAF1E2D"/>
        </patternFill>
      </fill>
    </dxf>
    <dxf>
      <font>
        <b/>
        <color rgb="FFFFFFFF"/>
      </font>
      <fill>
        <patternFill patternType="solid">
          <fgColor rgb="FF5A8E22"/>
          <bgColor rgb="FF5A8E22"/>
        </patternFill>
      </fill>
    </dxf>
    <dxf>
      <font>
        <b/>
      </font>
      <fill>
        <patternFill patternType="solid">
          <fgColor rgb="FFFFD200"/>
          <bgColor rgb="FFFFD200"/>
        </patternFill>
      </fill>
    </dxf>
    <dxf>
      <font>
        <b/>
      </font>
      <fill>
        <patternFill patternType="solid">
          <fgColor rgb="FFEF8200"/>
          <bgColor rgb="FFEF8200"/>
        </patternFill>
      </fill>
    </dxf>
    <dxf>
      <font>
        <b/>
        <i val="0"/>
        <color theme="0"/>
      </font>
      <fill>
        <patternFill>
          <bgColor rgb="FF00539F"/>
        </patternFill>
      </fill>
    </dxf>
    <dxf>
      <font>
        <b/>
        <color rgb="FFFFFFFF"/>
      </font>
      <fill>
        <patternFill patternType="solid">
          <fgColor rgb="FFAF1E2D"/>
          <bgColor rgb="FFAF1E2D"/>
        </patternFill>
      </fill>
    </dxf>
    <dxf>
      <font>
        <b/>
      </font>
      <fill>
        <patternFill patternType="solid">
          <fgColor rgb="FFBDBDBD"/>
          <bgColor rgb="FFBDBDBD"/>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
      <fill>
        <patternFill patternType="solid">
          <fgColor rgb="FFDEEAF6"/>
          <bgColor rgb="FFDEEAF6"/>
        </patternFill>
      </fill>
    </dxf>
    <dxf>
      <fill>
        <patternFill patternType="solid">
          <fgColor rgb="FFDEEAF6"/>
          <bgColor rgb="FFDEEAF6"/>
        </patternFill>
      </fill>
    </dxf>
    <dxf>
      <fill>
        <patternFill patternType="solid">
          <fgColor rgb="FF5B9BD5"/>
          <bgColor rgb="FF5B9BD5"/>
        </patternFill>
      </fill>
    </dxf>
  </dxfs>
  <tableStyles count="6">
    <tableStyle name="Code-style" pivot="0" count="3">
      <tableStyleElement type="headerRow" dxfId="222"/>
      <tableStyleElement type="firstRowStripe" dxfId="221"/>
      <tableStyleElement type="secondRowStripe" dxfId="220"/>
    </tableStyle>
    <tableStyle name="Code-style 2" pivot="0" count="3">
      <tableStyleElement type="headerRow" dxfId="219"/>
      <tableStyleElement type="firstRowStripe" dxfId="218"/>
      <tableStyleElement type="secondRowStripe" dxfId="217"/>
    </tableStyle>
    <tableStyle name="Code-style 3" pivot="0" count="3">
      <tableStyleElement type="headerRow" dxfId="216"/>
      <tableStyleElement type="firstRowStripe" dxfId="215"/>
      <tableStyleElement type="secondRowStripe" dxfId="214"/>
    </tableStyle>
    <tableStyle name="Code-style 4" pivot="0" count="3">
      <tableStyleElement type="headerRow" dxfId="213"/>
      <tableStyleElement type="firstRowStripe" dxfId="212"/>
      <tableStyleElement type="secondRowStripe" dxfId="211"/>
    </tableStyle>
    <tableStyle name="Code-style 5" pivot="0" count="3">
      <tableStyleElement type="headerRow" dxfId="210"/>
      <tableStyleElement type="firstRowStripe" dxfId="209"/>
      <tableStyleElement type="secondRowStripe" dxfId="208"/>
    </tableStyle>
    <tableStyle name="Code-style 6" pivot="0" count="3">
      <tableStyleElement type="headerRow" dxfId="207"/>
      <tableStyleElement type="firstRowStripe" dxfId="206"/>
      <tableStyleElement type="secondRowStripe" dxfId="205"/>
    </tableStyle>
  </tableStyles>
  <colors>
    <mruColors>
      <color rgb="FF00539F"/>
      <color rgb="FF00A0DF"/>
      <color rgb="FFEEE8C5"/>
      <color rgb="FFC4D8E5"/>
      <color rgb="FFFFD200"/>
      <color rgb="FFAF1E2D"/>
      <color rgb="FF5A8E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14</xdr:row>
          <xdr:rowOff>0</xdr:rowOff>
        </xdr:from>
        <xdr:to>
          <xdr:col>3</xdr:col>
          <xdr:colOff>0</xdr:colOff>
          <xdr:row>15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xdr:row>
          <xdr:rowOff>0</xdr:rowOff>
        </xdr:from>
        <xdr:to>
          <xdr:col>3</xdr:col>
          <xdr:colOff>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xdr:row>
          <xdr:rowOff>0</xdr:rowOff>
        </xdr:from>
        <xdr:to>
          <xdr:col>3</xdr:col>
          <xdr:colOff>0</xdr:colOff>
          <xdr:row>17</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0</xdr:rowOff>
        </xdr:from>
        <xdr:to>
          <xdr:col>3</xdr:col>
          <xdr:colOff>0</xdr:colOff>
          <xdr:row>20</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0</xdr:rowOff>
        </xdr:from>
        <xdr:to>
          <xdr:col>3</xdr:col>
          <xdr:colOff>0</xdr:colOff>
          <xdr:row>18</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0</xdr:rowOff>
        </xdr:from>
        <xdr:to>
          <xdr:col>3</xdr:col>
          <xdr:colOff>0</xdr:colOff>
          <xdr:row>19</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0</xdr:rowOff>
        </xdr:from>
        <xdr:to>
          <xdr:col>3</xdr:col>
          <xdr:colOff>0</xdr:colOff>
          <xdr:row>29</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29</xdr:row>
          <xdr:rowOff>0</xdr:rowOff>
        </xdr:from>
        <xdr:to>
          <xdr:col>3</xdr:col>
          <xdr:colOff>0</xdr:colOff>
          <xdr:row>30</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30</xdr:row>
          <xdr:rowOff>0</xdr:rowOff>
        </xdr:from>
        <xdr:to>
          <xdr:col>3</xdr:col>
          <xdr:colOff>0</xdr:colOff>
          <xdr:row>31</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33</xdr:row>
          <xdr:rowOff>0</xdr:rowOff>
        </xdr:from>
        <xdr:to>
          <xdr:col>3</xdr:col>
          <xdr:colOff>0</xdr:colOff>
          <xdr:row>34</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31</xdr:row>
          <xdr:rowOff>0</xdr:rowOff>
        </xdr:from>
        <xdr:to>
          <xdr:col>3</xdr:col>
          <xdr:colOff>0</xdr:colOff>
          <xdr:row>32</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32</xdr:row>
          <xdr:rowOff>0</xdr:rowOff>
        </xdr:from>
        <xdr:to>
          <xdr:col>3</xdr:col>
          <xdr:colOff>0</xdr:colOff>
          <xdr:row>33</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34</xdr:row>
          <xdr:rowOff>0</xdr:rowOff>
        </xdr:from>
        <xdr:to>
          <xdr:col>3</xdr:col>
          <xdr:colOff>0</xdr:colOff>
          <xdr:row>35</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QuestionCalculations" displayName="QuestionCalculations" ref="A7:F11">
  <tableColumns count="6">
    <tableColumn id="1" name="Q #"/>
    <tableColumn id="2" name="Answer" dataDxfId="0">
      <calculatedColumnFormula>IF(VLOOKUP(QuestionCalculations[[#This Row],[Q '#]], 'Step 1—Intake Questionnaire'!$A$11:$E$35, 3, 0)="", "", VLOOKUP(QuestionCalculations[[#This Row],[Q '#]], 'Step 1—Intake Questionnaire'!$A$11:$E$35, 3, 0))</calculatedColumnFormula>
    </tableColumn>
    <tableColumn id="3" name="Complete?">
      <calculatedColumnFormula>1=COUNTIF(AnswerKey[Answer], Code!$B8)</calculatedColumnFormula>
    </tableColumn>
    <tableColumn id="4" name="Score">
      <calculatedColumnFormula>IF(Code!$C8, VLOOKUP(Code!$B8, AnswerKey[[Answer]:[Score]], 2, 0), "")</calculatedColumnFormula>
    </tableColumn>
    <tableColumn id="5" name="Applied weight">
      <calculatedColumnFormula>VLOOKUP(Code!$A8, QuestionWeight[], 2, 0)</calculatedColumnFormula>
    </tableColumn>
    <tableColumn id="6" name="Weighted score"/>
  </tableColumns>
  <tableStyleInfo name="Code-style" showFirstColumn="1" showLastColumn="1" showRowStripes="1" showColumnStripes="0"/>
</table>
</file>

<file path=xl/tables/table2.xml><?xml version="1.0" encoding="utf-8"?>
<table xmlns="http://schemas.openxmlformats.org/spreadsheetml/2006/main" id="2" name="FinalCalculation" displayName="FinalCalculation" ref="A2:D3">
  <tableColumns count="4">
    <tableColumn id="1" name="Complete?">
      <calculatedColumnFormula>COUNTIF(QuestionCalculations[Complete?], FALSE)=0</calculatedColumnFormula>
    </tableColumn>
    <tableColumn id="2" name="Initial risk score">
      <calculatedColumnFormula>IF(FinalCalculation[Complete?], ROUND(SUM(QuestionCalculations[Weighted score])/SUM(QuestionCalculations[Applied weight]), 2), "")</calculatedColumnFormula>
    </tableColumn>
    <tableColumn id="3" name="Final risk score">
      <calculatedColumnFormula>IF(FinalCalculation[Complete?], VLOOKUP(TRUE, Logic[[Applicable?]:[Logic]], 2, 0), "")</calculatedColumnFormula>
    </tableColumn>
    <tableColumn id="4" name="Final risk level">
      <calculatedColumnFormula>IF(FinalCalculation[Complete?], VLOOKUP(FinalCalculation[Final risk score], RiskKey[], 2, 1), "")</calculatedColumnFormula>
    </tableColumn>
  </tableColumns>
  <tableStyleInfo name="Code-style 2" showFirstColumn="1" showLastColumn="1" showRowStripes="1" showColumnStripes="0"/>
</table>
</file>

<file path=xl/tables/table3.xml><?xml version="1.0" encoding="utf-8"?>
<table xmlns="http://schemas.openxmlformats.org/spreadsheetml/2006/main" id="3" name="QuestionWeight" displayName="QuestionWeight" ref="A29:B33">
  <tableColumns count="2">
    <tableColumn id="1" name="Q #"/>
    <tableColumn id="2" name="Weight"/>
  </tableColumns>
  <tableStyleInfo name="Code-style 3" showFirstColumn="1" showLastColumn="1" showRowStripes="1" showColumnStripes="0"/>
</table>
</file>

<file path=xl/tables/table4.xml><?xml version="1.0" encoding="utf-8"?>
<table xmlns="http://schemas.openxmlformats.org/spreadsheetml/2006/main" id="4" name="Logic" displayName="Logic" ref="A37:C43">
  <tableColumns count="3">
    <tableColumn id="1" name="Applicable?"/>
    <tableColumn id="2" name="Logic"/>
    <tableColumn id="3" name="Description"/>
  </tableColumns>
  <tableStyleInfo name="Code-style 4" showFirstColumn="1" showLastColumn="1" showRowStripes="1" showColumnStripes="0"/>
</table>
</file>

<file path=xl/tables/table5.xml><?xml version="1.0" encoding="utf-8"?>
<table xmlns="http://schemas.openxmlformats.org/spreadsheetml/2006/main" id="5" name="RiskKey" displayName="RiskKey" ref="A47:C52">
  <tableColumns count="3">
    <tableColumn id="1" name="Min threshold"/>
    <tableColumn id="2" name="Risk level"/>
    <tableColumn id="3" name="Max threshold"/>
  </tableColumns>
  <tableStyleInfo name="Code-style 5" showFirstColumn="1" showLastColumn="1" showRowStripes="1" showColumnStripes="0"/>
</table>
</file>

<file path=xl/tables/table6.xml><?xml version="1.0" encoding="utf-8"?>
<table xmlns="http://schemas.openxmlformats.org/spreadsheetml/2006/main" id="6" name="AnswerKey" displayName="AnswerKey" ref="A15:C25">
  <tableColumns count="3">
    <tableColumn id="1" name="Questions"/>
    <tableColumn id="2" name="Answer"/>
    <tableColumn id="3" name="Score"/>
  </tableColumns>
  <tableStyleInfo name="Code-style 6"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24"/>
  <sheetViews>
    <sheetView tabSelected="1" zoomScaleNormal="100" workbookViewId="0">
      <selection activeCell="B5" sqref="B5"/>
    </sheetView>
  </sheetViews>
  <sheetFormatPr defaultColWidth="0" defaultRowHeight="15" customHeight="1" zeroHeight="1" x14ac:dyDescent="0.3"/>
  <cols>
    <col min="1" max="1" width="5.6640625" customWidth="1"/>
    <col min="2" max="2" width="60.6640625" customWidth="1"/>
    <col min="3" max="3" width="15.6640625" customWidth="1"/>
    <col min="4" max="4" width="80.6640625" customWidth="1"/>
    <col min="5" max="5" width="40.6640625" style="54" customWidth="1"/>
    <col min="6" max="6" width="9.109375" hidden="1" customWidth="1"/>
    <col min="7" max="26" width="8.6640625" hidden="1" customWidth="1"/>
    <col min="27" max="16384" width="14.44140625" hidden="1"/>
  </cols>
  <sheetData>
    <row r="1" spans="1:26" ht="24.9" customHeight="1" x14ac:dyDescent="0.3">
      <c r="A1" s="100" t="s">
        <v>126</v>
      </c>
      <c r="B1" s="101"/>
      <c r="C1" s="101"/>
      <c r="D1" s="101"/>
      <c r="E1" s="102"/>
    </row>
    <row r="2" spans="1:26" ht="150" customHeight="1" x14ac:dyDescent="0.3">
      <c r="A2" s="106" t="s">
        <v>211</v>
      </c>
      <c r="B2" s="107"/>
      <c r="C2" s="107"/>
      <c r="D2" s="108"/>
      <c r="E2" s="52" t="s">
        <v>129</v>
      </c>
    </row>
    <row r="3" spans="1:26" ht="14.4" x14ac:dyDescent="0.3">
      <c r="A3" s="103"/>
      <c r="B3" s="104"/>
      <c r="C3" s="104"/>
      <c r="D3" s="104"/>
      <c r="E3" s="105"/>
    </row>
    <row r="4" spans="1:26" s="85" customFormat="1" ht="14.4" x14ac:dyDescent="0.3">
      <c r="A4" s="20"/>
      <c r="B4" s="21" t="s">
        <v>175</v>
      </c>
      <c r="C4" s="21"/>
      <c r="D4" s="22"/>
      <c r="E4" s="90" t="s">
        <v>176</v>
      </c>
    </row>
    <row r="5" spans="1:26" ht="14.4" x14ac:dyDescent="0.3">
      <c r="A5" s="3"/>
      <c r="B5" s="99"/>
      <c r="C5" s="111" t="s">
        <v>177</v>
      </c>
      <c r="D5" s="112"/>
      <c r="E5" s="75" t="str">
        <f>Code!$D$3</f>
        <v/>
      </c>
    </row>
    <row r="6" spans="1:26" ht="14.4" x14ac:dyDescent="0.3">
      <c r="A6" s="3"/>
      <c r="B6" s="99"/>
      <c r="C6" s="111" t="s">
        <v>178</v>
      </c>
      <c r="D6" s="112"/>
      <c r="E6" s="76" t="str">
        <f>Code!$C$3</f>
        <v/>
      </c>
    </row>
    <row r="7" spans="1:26" s="85" customFormat="1" ht="14.4" x14ac:dyDescent="0.3">
      <c r="A7" s="84"/>
      <c r="B7" s="99"/>
      <c r="C7" s="111" t="s">
        <v>192</v>
      </c>
      <c r="D7" s="111"/>
      <c r="E7" s="89"/>
    </row>
    <row r="8" spans="1:26" ht="14.4" x14ac:dyDescent="0.3">
      <c r="A8" s="103"/>
      <c r="B8" s="104"/>
      <c r="C8" s="104"/>
      <c r="D8" s="104"/>
      <c r="E8" s="105"/>
    </row>
    <row r="9" spans="1:26" thickBot="1" x14ac:dyDescent="0.35">
      <c r="A9" s="20" t="s">
        <v>21</v>
      </c>
      <c r="B9" s="21" t="s">
        <v>23</v>
      </c>
      <c r="C9" s="21" t="s">
        <v>39</v>
      </c>
      <c r="D9" s="22" t="s">
        <v>95</v>
      </c>
      <c r="E9" s="89" t="s">
        <v>66</v>
      </c>
    </row>
    <row r="10" spans="1:26" s="85" customFormat="1" ht="24.9" customHeight="1" thickBot="1" x14ac:dyDescent="0.35">
      <c r="A10" s="25">
        <v>1</v>
      </c>
      <c r="B10" s="87" t="s">
        <v>212</v>
      </c>
      <c r="C10" s="109"/>
      <c r="D10" s="110"/>
      <c r="E10" s="77"/>
      <c r="F10" s="4"/>
      <c r="G10" s="4"/>
      <c r="H10" s="4"/>
      <c r="I10" s="4"/>
      <c r="J10" s="4"/>
      <c r="K10" s="4"/>
      <c r="L10" s="4"/>
      <c r="M10" s="4"/>
      <c r="N10" s="4"/>
      <c r="O10" s="4"/>
      <c r="P10" s="4"/>
      <c r="Q10" s="4"/>
      <c r="R10" s="4"/>
      <c r="S10" s="4"/>
      <c r="T10" s="4"/>
      <c r="U10" s="4"/>
      <c r="V10" s="4"/>
      <c r="W10" s="4"/>
      <c r="X10" s="4"/>
      <c r="Y10" s="4"/>
      <c r="Z10" s="4"/>
    </row>
    <row r="11" spans="1:26" ht="65.099999999999994" customHeight="1" thickBot="1" x14ac:dyDescent="0.35">
      <c r="A11" s="25">
        <v>2</v>
      </c>
      <c r="B11" s="87" t="s">
        <v>213</v>
      </c>
      <c r="C11" s="109"/>
      <c r="D11" s="110"/>
      <c r="E11" s="77"/>
      <c r="F11" s="4"/>
      <c r="G11" s="4"/>
      <c r="H11" s="4"/>
      <c r="I11" s="4"/>
      <c r="J11" s="4"/>
      <c r="K11" s="4"/>
      <c r="L11" s="4"/>
      <c r="M11" s="4"/>
      <c r="N11" s="4"/>
      <c r="O11" s="4"/>
      <c r="P11" s="4"/>
      <c r="Q11" s="4"/>
      <c r="R11" s="4"/>
      <c r="S11" s="4"/>
      <c r="T11" s="4"/>
      <c r="U11" s="4"/>
      <c r="V11" s="4"/>
      <c r="W11" s="4"/>
      <c r="X11" s="4"/>
      <c r="Y11" s="4"/>
      <c r="Z11" s="4"/>
    </row>
    <row r="12" spans="1:26" s="85" customFormat="1" ht="65.099999999999994" customHeight="1" thickBot="1" x14ac:dyDescent="0.35">
      <c r="A12" s="25">
        <v>3</v>
      </c>
      <c r="B12" s="87" t="s">
        <v>214</v>
      </c>
      <c r="C12" s="97"/>
      <c r="D12" s="91" t="s">
        <v>215</v>
      </c>
      <c r="E12" s="77"/>
      <c r="F12" s="4"/>
      <c r="G12" s="4"/>
      <c r="H12" s="4"/>
      <c r="I12" s="4"/>
      <c r="J12" s="4"/>
      <c r="K12" s="4"/>
      <c r="L12" s="4"/>
      <c r="M12" s="4"/>
      <c r="N12" s="4"/>
      <c r="O12" s="4"/>
      <c r="P12" s="4"/>
      <c r="Q12" s="4"/>
      <c r="R12" s="4"/>
      <c r="S12" s="4"/>
      <c r="T12" s="4"/>
      <c r="U12" s="4"/>
      <c r="V12" s="4"/>
      <c r="W12" s="4"/>
      <c r="X12" s="4"/>
      <c r="Y12" s="4"/>
      <c r="Z12" s="4"/>
    </row>
    <row r="13" spans="1:26" s="85" customFormat="1" ht="24.9" customHeight="1" thickBot="1" x14ac:dyDescent="0.35">
      <c r="A13" s="25">
        <v>4</v>
      </c>
      <c r="B13" s="87" t="s">
        <v>217</v>
      </c>
      <c r="C13" s="97"/>
      <c r="D13" s="91" t="s">
        <v>173</v>
      </c>
      <c r="E13" s="77"/>
      <c r="F13" s="4"/>
      <c r="G13" s="4"/>
      <c r="H13" s="4"/>
      <c r="I13" s="4"/>
      <c r="J13" s="4"/>
      <c r="K13" s="4"/>
      <c r="L13" s="4"/>
      <c r="M13" s="4"/>
      <c r="N13" s="4"/>
      <c r="O13" s="4"/>
      <c r="P13" s="4"/>
      <c r="Q13" s="4"/>
      <c r="R13" s="4"/>
      <c r="S13" s="4"/>
      <c r="T13" s="4"/>
      <c r="U13" s="4"/>
      <c r="V13" s="4"/>
      <c r="W13" s="4"/>
      <c r="X13" s="4"/>
      <c r="Y13" s="4"/>
      <c r="Z13" s="4"/>
    </row>
    <row r="14" spans="1:26" s="17" customFormat="1" ht="24.9" customHeight="1" x14ac:dyDescent="0.3">
      <c r="A14" s="26">
        <v>5</v>
      </c>
      <c r="B14" s="113" t="s">
        <v>174</v>
      </c>
      <c r="C14" s="113"/>
      <c r="D14" s="113"/>
      <c r="E14" s="114"/>
      <c r="F14" s="16"/>
      <c r="G14" s="16"/>
      <c r="H14" s="16"/>
      <c r="I14" s="16"/>
      <c r="J14" s="16"/>
      <c r="K14" s="16"/>
      <c r="L14" s="16"/>
      <c r="M14" s="16"/>
      <c r="N14" s="16"/>
      <c r="O14" s="16"/>
      <c r="P14" s="16"/>
      <c r="Q14" s="16"/>
      <c r="R14" s="16"/>
      <c r="S14" s="16"/>
      <c r="T14" s="16"/>
      <c r="U14" s="16"/>
      <c r="V14" s="16"/>
      <c r="W14" s="16"/>
      <c r="X14" s="16"/>
      <c r="Y14" s="16"/>
      <c r="Z14" s="16"/>
    </row>
    <row r="15" spans="1:26" s="19" customFormat="1" ht="24.9" customHeight="1" x14ac:dyDescent="0.3">
      <c r="A15" s="27" t="s">
        <v>182</v>
      </c>
      <c r="B15" s="86" t="s">
        <v>93</v>
      </c>
      <c r="C15" s="78"/>
      <c r="D15" s="93" t="s">
        <v>167</v>
      </c>
      <c r="E15" s="79"/>
      <c r="F15" s="18"/>
      <c r="G15" s="18"/>
      <c r="H15" s="18"/>
      <c r="I15" s="18"/>
      <c r="J15" s="18"/>
      <c r="K15" s="18"/>
      <c r="L15" s="18"/>
      <c r="M15" s="18"/>
      <c r="N15" s="18"/>
      <c r="O15" s="18"/>
      <c r="P15" s="18"/>
      <c r="Q15" s="18"/>
      <c r="R15" s="18"/>
      <c r="S15" s="18"/>
      <c r="T15" s="18"/>
      <c r="U15" s="18"/>
      <c r="V15" s="18"/>
      <c r="W15" s="18"/>
      <c r="X15" s="18"/>
      <c r="Y15" s="18"/>
      <c r="Z15" s="18"/>
    </row>
    <row r="16" spans="1:26" s="19" customFormat="1" ht="24.9" customHeight="1" x14ac:dyDescent="0.3">
      <c r="A16" s="27" t="s">
        <v>183</v>
      </c>
      <c r="B16" s="86" t="s">
        <v>111</v>
      </c>
      <c r="C16" s="78"/>
      <c r="D16" s="93" t="s">
        <v>189</v>
      </c>
      <c r="E16" s="79"/>
      <c r="F16" s="18"/>
      <c r="G16" s="18"/>
      <c r="H16" s="18"/>
      <c r="I16" s="18"/>
      <c r="J16" s="18"/>
      <c r="K16" s="18"/>
      <c r="L16" s="18"/>
      <c r="M16" s="18"/>
      <c r="N16" s="18"/>
      <c r="O16" s="18"/>
      <c r="P16" s="18"/>
      <c r="Q16" s="18"/>
      <c r="R16" s="18"/>
      <c r="S16" s="18"/>
      <c r="T16" s="18"/>
      <c r="U16" s="18"/>
      <c r="V16" s="18"/>
      <c r="W16" s="18"/>
      <c r="X16" s="18"/>
      <c r="Y16" s="18"/>
      <c r="Z16" s="18"/>
    </row>
    <row r="17" spans="1:26" s="19" customFormat="1" ht="24.9" customHeight="1" x14ac:dyDescent="0.3">
      <c r="A17" s="27" t="s">
        <v>184</v>
      </c>
      <c r="B17" s="31" t="s">
        <v>94</v>
      </c>
      <c r="C17" s="78"/>
      <c r="D17" s="93" t="s">
        <v>168</v>
      </c>
      <c r="E17" s="79"/>
      <c r="F17" s="18"/>
      <c r="G17" s="18"/>
      <c r="H17" s="18"/>
      <c r="I17" s="18"/>
      <c r="J17" s="18"/>
      <c r="K17" s="18"/>
      <c r="L17" s="18"/>
      <c r="M17" s="18"/>
      <c r="N17" s="18"/>
      <c r="O17" s="18"/>
      <c r="P17" s="18"/>
      <c r="Q17" s="18"/>
      <c r="R17" s="18"/>
      <c r="S17" s="18"/>
      <c r="T17" s="18"/>
      <c r="U17" s="18"/>
      <c r="V17" s="18"/>
      <c r="W17" s="18"/>
      <c r="X17" s="18"/>
      <c r="Y17" s="18"/>
      <c r="Z17" s="18"/>
    </row>
    <row r="18" spans="1:26" s="19" customFormat="1" ht="24.9" customHeight="1" x14ac:dyDescent="0.3">
      <c r="A18" s="27" t="s">
        <v>185</v>
      </c>
      <c r="B18" s="31" t="s">
        <v>106</v>
      </c>
      <c r="C18" s="78"/>
      <c r="D18" s="93" t="s">
        <v>169</v>
      </c>
      <c r="E18" s="79"/>
      <c r="F18" s="18"/>
      <c r="G18" s="18"/>
      <c r="H18" s="18"/>
      <c r="I18" s="18"/>
      <c r="J18" s="18"/>
      <c r="K18" s="18"/>
      <c r="L18" s="18"/>
      <c r="M18" s="18"/>
      <c r="N18" s="18"/>
      <c r="O18" s="18"/>
      <c r="P18" s="18"/>
      <c r="Q18" s="18"/>
      <c r="R18" s="18"/>
      <c r="S18" s="18"/>
      <c r="T18" s="18"/>
      <c r="U18" s="18"/>
      <c r="V18" s="18"/>
      <c r="W18" s="18"/>
      <c r="X18" s="18"/>
      <c r="Y18" s="18"/>
      <c r="Z18" s="18"/>
    </row>
    <row r="19" spans="1:26" s="19" customFormat="1" ht="24.9" customHeight="1" x14ac:dyDescent="0.3">
      <c r="A19" s="27" t="s">
        <v>186</v>
      </c>
      <c r="B19" s="86" t="s">
        <v>171</v>
      </c>
      <c r="C19" s="78"/>
      <c r="D19" s="93"/>
      <c r="E19" s="79"/>
      <c r="F19" s="18"/>
      <c r="G19" s="18"/>
      <c r="H19" s="18"/>
      <c r="I19" s="18"/>
      <c r="J19" s="18"/>
      <c r="K19" s="18"/>
      <c r="L19" s="18"/>
      <c r="M19" s="18"/>
      <c r="N19" s="18"/>
      <c r="O19" s="18"/>
      <c r="P19" s="18"/>
      <c r="Q19" s="18"/>
      <c r="R19" s="18"/>
      <c r="S19" s="18"/>
      <c r="T19" s="18"/>
      <c r="U19" s="18"/>
      <c r="V19" s="18"/>
      <c r="W19" s="18"/>
      <c r="X19" s="18"/>
      <c r="Y19" s="18"/>
      <c r="Z19" s="18"/>
    </row>
    <row r="20" spans="1:26" s="19" customFormat="1" ht="24.9" customHeight="1" thickBot="1" x14ac:dyDescent="0.35">
      <c r="A20" s="27" t="s">
        <v>187</v>
      </c>
      <c r="B20" s="31" t="s">
        <v>170</v>
      </c>
      <c r="C20" s="78"/>
      <c r="D20" s="93" t="s">
        <v>172</v>
      </c>
      <c r="E20" s="79"/>
      <c r="F20" s="18"/>
      <c r="G20" s="18"/>
      <c r="H20" s="18"/>
      <c r="I20" s="18"/>
      <c r="J20" s="18"/>
      <c r="K20" s="18"/>
      <c r="L20" s="18"/>
      <c r="M20" s="18"/>
      <c r="N20" s="18"/>
      <c r="O20" s="18"/>
      <c r="P20" s="18"/>
      <c r="Q20" s="18"/>
      <c r="R20" s="18"/>
      <c r="S20" s="18"/>
      <c r="T20" s="18"/>
      <c r="U20" s="18"/>
      <c r="V20" s="18"/>
      <c r="W20" s="18"/>
      <c r="X20" s="18"/>
      <c r="Y20" s="18"/>
      <c r="Z20" s="18"/>
    </row>
    <row r="21" spans="1:26" ht="65.099999999999994" customHeight="1" thickBot="1" x14ac:dyDescent="0.35">
      <c r="A21" s="24">
        <v>6</v>
      </c>
      <c r="B21" s="88" t="s">
        <v>180</v>
      </c>
      <c r="C21" s="97"/>
      <c r="D21" s="94" t="s">
        <v>216</v>
      </c>
      <c r="E21" s="80"/>
      <c r="F21" s="4"/>
      <c r="G21" s="4"/>
      <c r="H21" s="4"/>
      <c r="I21" s="4"/>
      <c r="J21" s="4"/>
      <c r="K21" s="4"/>
      <c r="L21" s="4"/>
      <c r="M21" s="4"/>
      <c r="N21" s="4"/>
      <c r="O21" s="4"/>
      <c r="P21" s="4"/>
      <c r="Q21" s="4"/>
      <c r="R21" s="4"/>
      <c r="S21" s="4"/>
      <c r="T21" s="4"/>
      <c r="U21" s="4"/>
      <c r="V21" s="4"/>
      <c r="W21" s="4"/>
      <c r="X21" s="4"/>
      <c r="Y21" s="4"/>
      <c r="Z21" s="4"/>
    </row>
    <row r="22" spans="1:26" ht="65.099999999999994" customHeight="1" thickBot="1" x14ac:dyDescent="0.35">
      <c r="A22" s="24">
        <v>7</v>
      </c>
      <c r="B22" s="88" t="s">
        <v>181</v>
      </c>
      <c r="C22" s="97"/>
      <c r="D22" s="94" t="s">
        <v>216</v>
      </c>
      <c r="E22" s="80"/>
      <c r="F22" s="4"/>
      <c r="G22" s="4"/>
      <c r="H22" s="4"/>
      <c r="I22" s="4"/>
      <c r="J22" s="4"/>
      <c r="K22" s="4"/>
      <c r="L22" s="4"/>
      <c r="M22" s="4"/>
      <c r="N22" s="4"/>
      <c r="O22" s="4"/>
      <c r="P22" s="4"/>
      <c r="Q22" s="4"/>
      <c r="R22" s="4"/>
      <c r="S22" s="4"/>
      <c r="T22" s="4"/>
      <c r="U22" s="4"/>
      <c r="V22" s="4"/>
      <c r="W22" s="4"/>
      <c r="X22" s="4"/>
      <c r="Y22" s="4"/>
      <c r="Z22" s="4"/>
    </row>
    <row r="23" spans="1:26" ht="65.099999999999994" customHeight="1" thickBot="1" x14ac:dyDescent="0.35">
      <c r="A23" s="24">
        <v>8</v>
      </c>
      <c r="B23" s="88" t="s">
        <v>190</v>
      </c>
      <c r="C23" s="97"/>
      <c r="D23" s="94" t="s">
        <v>193</v>
      </c>
      <c r="E23" s="80"/>
      <c r="F23" s="4"/>
      <c r="G23" s="4"/>
      <c r="H23" s="4"/>
      <c r="I23" s="4"/>
      <c r="J23" s="4"/>
      <c r="K23" s="4"/>
      <c r="L23" s="4"/>
      <c r="M23" s="4"/>
      <c r="N23" s="4"/>
      <c r="O23" s="4"/>
      <c r="P23" s="4"/>
      <c r="Q23" s="4"/>
      <c r="R23" s="4"/>
      <c r="S23" s="4"/>
      <c r="T23" s="4"/>
      <c r="U23" s="4"/>
      <c r="V23" s="4"/>
      <c r="W23" s="4"/>
      <c r="X23" s="4"/>
      <c r="Y23" s="4"/>
      <c r="Z23" s="4"/>
    </row>
    <row r="24" spans="1:26" ht="65.099999999999994" customHeight="1" thickBot="1" x14ac:dyDescent="0.35">
      <c r="A24" s="24">
        <v>9</v>
      </c>
      <c r="B24" s="88" t="s">
        <v>98</v>
      </c>
      <c r="C24" s="97"/>
      <c r="D24" s="94" t="s">
        <v>194</v>
      </c>
      <c r="E24" s="80"/>
      <c r="F24" s="4"/>
      <c r="G24" s="4"/>
      <c r="H24" s="4"/>
      <c r="I24" s="4"/>
      <c r="J24" s="4"/>
      <c r="K24" s="4"/>
      <c r="L24" s="4"/>
      <c r="M24" s="4"/>
      <c r="N24" s="4"/>
      <c r="O24" s="4"/>
      <c r="P24" s="4"/>
      <c r="Q24" s="4"/>
      <c r="R24" s="4"/>
      <c r="S24" s="4"/>
      <c r="T24" s="4"/>
      <c r="U24" s="4"/>
      <c r="V24" s="4"/>
      <c r="W24" s="4"/>
      <c r="X24" s="4"/>
      <c r="Y24" s="4"/>
      <c r="Z24" s="4"/>
    </row>
    <row r="25" spans="1:26" ht="80.099999999999994" customHeight="1" thickBot="1" x14ac:dyDescent="0.35">
      <c r="A25" s="24">
        <v>10</v>
      </c>
      <c r="B25" s="88" t="s">
        <v>191</v>
      </c>
      <c r="C25" s="97"/>
      <c r="D25" s="95" t="s">
        <v>96</v>
      </c>
      <c r="E25" s="80"/>
      <c r="F25" s="4"/>
      <c r="G25" s="4"/>
      <c r="H25" s="4"/>
      <c r="I25" s="4"/>
      <c r="J25" s="4"/>
      <c r="K25" s="4"/>
      <c r="L25" s="4"/>
      <c r="M25" s="4"/>
      <c r="N25" s="4"/>
      <c r="O25" s="4"/>
      <c r="P25" s="4"/>
      <c r="Q25" s="4"/>
      <c r="R25" s="4"/>
      <c r="S25" s="4"/>
      <c r="T25" s="4"/>
      <c r="U25" s="4"/>
      <c r="V25" s="4"/>
      <c r="W25" s="4"/>
      <c r="X25" s="4"/>
      <c r="Y25" s="4"/>
      <c r="Z25" s="4"/>
    </row>
    <row r="26" spans="1:26" s="30" customFormat="1" ht="65.099999999999994" customHeight="1" thickBot="1" x14ac:dyDescent="0.35">
      <c r="A26" s="28">
        <v>11</v>
      </c>
      <c r="B26" s="92" t="s">
        <v>208</v>
      </c>
      <c r="C26" s="109"/>
      <c r="D26" s="110"/>
      <c r="E26" s="81"/>
      <c r="F26" s="29"/>
      <c r="G26" s="29"/>
      <c r="H26" s="29"/>
      <c r="I26" s="29"/>
      <c r="J26" s="29"/>
      <c r="K26" s="29"/>
      <c r="L26" s="29"/>
      <c r="M26" s="29"/>
      <c r="N26" s="29"/>
      <c r="O26" s="29"/>
      <c r="P26" s="29"/>
      <c r="Q26" s="29"/>
      <c r="R26" s="29"/>
      <c r="S26" s="29"/>
      <c r="T26" s="29"/>
      <c r="U26" s="29"/>
      <c r="V26" s="29"/>
      <c r="W26" s="29"/>
      <c r="X26" s="29"/>
      <c r="Y26" s="29"/>
      <c r="Z26" s="29"/>
    </row>
    <row r="27" spans="1:26" ht="65.099999999999994" customHeight="1" thickBot="1" x14ac:dyDescent="0.35">
      <c r="A27" s="24">
        <v>12</v>
      </c>
      <c r="B27" s="32" t="s">
        <v>112</v>
      </c>
      <c r="C27" s="109"/>
      <c r="D27" s="110"/>
      <c r="E27" s="80"/>
      <c r="F27" s="4"/>
      <c r="G27" s="4"/>
      <c r="H27" s="4"/>
      <c r="I27" s="4"/>
      <c r="J27" s="4"/>
      <c r="K27" s="4"/>
      <c r="L27" s="4"/>
      <c r="M27" s="4"/>
      <c r="N27" s="4"/>
      <c r="O27" s="4"/>
      <c r="P27" s="4"/>
      <c r="Q27" s="4"/>
      <c r="R27" s="4"/>
      <c r="S27" s="4"/>
      <c r="T27" s="4"/>
      <c r="U27" s="4"/>
      <c r="V27" s="4"/>
      <c r="W27" s="4"/>
      <c r="X27" s="4"/>
      <c r="Y27" s="4"/>
      <c r="Z27" s="4"/>
    </row>
    <row r="28" spans="1:26" s="17" customFormat="1" ht="24.9" customHeight="1" x14ac:dyDescent="0.3">
      <c r="A28" s="26">
        <v>13</v>
      </c>
      <c r="B28" s="113" t="s">
        <v>210</v>
      </c>
      <c r="C28" s="113"/>
      <c r="D28" s="113"/>
      <c r="E28" s="114"/>
      <c r="F28" s="16"/>
      <c r="G28" s="16"/>
      <c r="H28" s="16"/>
      <c r="I28" s="16"/>
      <c r="J28" s="16"/>
      <c r="K28" s="16"/>
      <c r="L28" s="16"/>
      <c r="M28" s="16"/>
      <c r="N28" s="16"/>
      <c r="O28" s="16"/>
      <c r="P28" s="16"/>
      <c r="Q28" s="16"/>
      <c r="R28" s="16"/>
      <c r="S28" s="16"/>
      <c r="T28" s="16"/>
      <c r="U28" s="16"/>
      <c r="V28" s="16"/>
      <c r="W28" s="16"/>
      <c r="X28" s="16"/>
      <c r="Y28" s="16"/>
      <c r="Z28" s="16"/>
    </row>
    <row r="29" spans="1:26" s="19" customFormat="1" ht="24.9" customHeight="1" x14ac:dyDescent="0.3">
      <c r="A29" s="27" t="s">
        <v>99</v>
      </c>
      <c r="B29" s="86" t="s">
        <v>197</v>
      </c>
      <c r="C29" s="98"/>
      <c r="D29" s="93" t="s">
        <v>198</v>
      </c>
      <c r="E29" s="79"/>
      <c r="F29" s="18"/>
      <c r="G29" s="18"/>
      <c r="H29" s="18"/>
      <c r="I29" s="18"/>
      <c r="J29" s="18"/>
      <c r="K29" s="18"/>
      <c r="L29" s="18"/>
      <c r="M29" s="18"/>
      <c r="N29" s="18"/>
      <c r="O29" s="18"/>
      <c r="P29" s="18"/>
      <c r="Q29" s="18"/>
      <c r="R29" s="18"/>
      <c r="S29" s="18"/>
      <c r="T29" s="18"/>
      <c r="U29" s="18"/>
      <c r="V29" s="18"/>
      <c r="W29" s="18"/>
      <c r="X29" s="18"/>
      <c r="Y29" s="18"/>
      <c r="Z29" s="18"/>
    </row>
    <row r="30" spans="1:26" s="19" customFormat="1" ht="24.9" customHeight="1" x14ac:dyDescent="0.3">
      <c r="A30" s="27" t="s">
        <v>100</v>
      </c>
      <c r="B30" s="86" t="s">
        <v>209</v>
      </c>
      <c r="C30" s="98"/>
      <c r="D30" s="93" t="s">
        <v>195</v>
      </c>
      <c r="E30" s="79"/>
      <c r="F30" s="18"/>
      <c r="G30" s="18"/>
      <c r="H30" s="18"/>
      <c r="I30" s="18"/>
      <c r="J30" s="18"/>
      <c r="K30" s="18"/>
      <c r="L30" s="18"/>
      <c r="M30" s="18"/>
      <c r="N30" s="18"/>
      <c r="O30" s="18"/>
      <c r="P30" s="18"/>
      <c r="Q30" s="18"/>
      <c r="R30" s="18"/>
      <c r="S30" s="18"/>
      <c r="T30" s="18"/>
      <c r="U30" s="18"/>
      <c r="V30" s="18"/>
      <c r="W30" s="18"/>
      <c r="X30" s="18"/>
      <c r="Y30" s="18"/>
      <c r="Z30" s="18"/>
    </row>
    <row r="31" spans="1:26" s="19" customFormat="1" ht="24.9" customHeight="1" x14ac:dyDescent="0.3">
      <c r="A31" s="27" t="s">
        <v>101</v>
      </c>
      <c r="B31" s="31" t="s">
        <v>199</v>
      </c>
      <c r="C31" s="98"/>
      <c r="D31" s="93" t="s">
        <v>196</v>
      </c>
      <c r="E31" s="79"/>
      <c r="F31" s="18"/>
      <c r="G31" s="18"/>
      <c r="H31" s="18"/>
      <c r="I31" s="18"/>
      <c r="J31" s="18"/>
      <c r="K31" s="18"/>
      <c r="L31" s="18"/>
      <c r="M31" s="18"/>
      <c r="N31" s="18"/>
      <c r="O31" s="18"/>
      <c r="P31" s="18"/>
      <c r="Q31" s="18"/>
      <c r="R31" s="18"/>
      <c r="S31" s="18"/>
      <c r="T31" s="18"/>
      <c r="U31" s="18"/>
      <c r="V31" s="18"/>
      <c r="W31" s="18"/>
      <c r="X31" s="18"/>
      <c r="Y31" s="18"/>
      <c r="Z31" s="18"/>
    </row>
    <row r="32" spans="1:26" s="19" customFormat="1" ht="24.9" customHeight="1" x14ac:dyDescent="0.3">
      <c r="A32" s="27" t="s">
        <v>102</v>
      </c>
      <c r="B32" s="31" t="s">
        <v>200</v>
      </c>
      <c r="C32" s="98"/>
      <c r="D32" s="93" t="s">
        <v>201</v>
      </c>
      <c r="E32" s="79"/>
      <c r="F32" s="18"/>
      <c r="G32" s="18"/>
      <c r="H32" s="18"/>
      <c r="I32" s="18"/>
      <c r="J32" s="18"/>
      <c r="K32" s="18"/>
      <c r="L32" s="18"/>
      <c r="M32" s="18"/>
      <c r="N32" s="18"/>
      <c r="O32" s="18"/>
      <c r="P32" s="18"/>
      <c r="Q32" s="18"/>
      <c r="R32" s="18"/>
      <c r="S32" s="18"/>
      <c r="T32" s="18"/>
      <c r="U32" s="18"/>
      <c r="V32" s="18"/>
      <c r="W32" s="18"/>
      <c r="X32" s="18"/>
      <c r="Y32" s="18"/>
      <c r="Z32" s="18"/>
    </row>
    <row r="33" spans="1:26" s="19" customFormat="1" ht="24.9" customHeight="1" x14ac:dyDescent="0.3">
      <c r="A33" s="27" t="s">
        <v>110</v>
      </c>
      <c r="B33" s="86" t="s">
        <v>202</v>
      </c>
      <c r="C33" s="98"/>
      <c r="D33" s="93" t="s">
        <v>203</v>
      </c>
      <c r="E33" s="79"/>
      <c r="F33" s="18"/>
      <c r="G33" s="18"/>
      <c r="H33" s="18"/>
      <c r="I33" s="18"/>
      <c r="J33" s="18"/>
      <c r="K33" s="18"/>
      <c r="L33" s="18"/>
      <c r="M33" s="18"/>
      <c r="N33" s="18"/>
      <c r="O33" s="18"/>
      <c r="P33" s="18"/>
      <c r="Q33" s="18"/>
      <c r="R33" s="18"/>
      <c r="S33" s="18"/>
      <c r="T33" s="18"/>
      <c r="U33" s="18"/>
      <c r="V33" s="18"/>
      <c r="W33" s="18"/>
      <c r="X33" s="18"/>
      <c r="Y33" s="18"/>
      <c r="Z33" s="18"/>
    </row>
    <row r="34" spans="1:26" s="19" customFormat="1" ht="24.9" customHeight="1" x14ac:dyDescent="0.3">
      <c r="A34" s="27" t="s">
        <v>113</v>
      </c>
      <c r="B34" s="31" t="s">
        <v>204</v>
      </c>
      <c r="C34" s="98"/>
      <c r="D34" s="93" t="s">
        <v>205</v>
      </c>
      <c r="E34" s="79"/>
      <c r="F34" s="18"/>
      <c r="G34" s="18"/>
      <c r="H34" s="18"/>
      <c r="I34" s="18"/>
      <c r="J34" s="18"/>
      <c r="K34" s="18"/>
      <c r="L34" s="18"/>
      <c r="M34" s="18"/>
      <c r="N34" s="18"/>
      <c r="O34" s="18"/>
      <c r="P34" s="18"/>
      <c r="Q34" s="18"/>
      <c r="R34" s="18"/>
      <c r="S34" s="18"/>
      <c r="T34" s="18"/>
      <c r="U34" s="18"/>
      <c r="V34" s="18"/>
      <c r="W34" s="18"/>
      <c r="X34" s="18"/>
      <c r="Y34" s="18"/>
      <c r="Z34" s="18"/>
    </row>
    <row r="35" spans="1:26" s="19" customFormat="1" ht="24.9" customHeight="1" x14ac:dyDescent="0.3">
      <c r="A35" s="27" t="s">
        <v>114</v>
      </c>
      <c r="B35" s="86" t="s">
        <v>206</v>
      </c>
      <c r="C35" s="98"/>
      <c r="D35" s="93" t="s">
        <v>207</v>
      </c>
      <c r="E35" s="79"/>
      <c r="F35" s="18"/>
      <c r="G35" s="18"/>
      <c r="H35" s="18"/>
      <c r="I35" s="18"/>
      <c r="J35" s="18"/>
      <c r="K35" s="18"/>
      <c r="L35" s="18"/>
      <c r="M35" s="18"/>
      <c r="N35" s="18"/>
      <c r="O35" s="18"/>
      <c r="P35" s="18"/>
      <c r="Q35" s="18"/>
      <c r="R35" s="18"/>
      <c r="S35" s="18"/>
      <c r="T35" s="18"/>
      <c r="U35" s="18"/>
      <c r="V35" s="18"/>
      <c r="W35" s="18"/>
      <c r="X35" s="18"/>
      <c r="Y35" s="18"/>
      <c r="Z35" s="18"/>
    </row>
    <row r="36" spans="1:26" ht="15.75" hidden="1" customHeight="1" x14ac:dyDescent="0.3">
      <c r="D36" s="85" t="s">
        <v>207</v>
      </c>
      <c r="E36" s="53"/>
    </row>
    <row r="37" spans="1:26" ht="15.75" hidden="1" customHeight="1" x14ac:dyDescent="0.3">
      <c r="E37" s="53"/>
    </row>
    <row r="38" spans="1:26" ht="15.75" hidden="1" customHeight="1" x14ac:dyDescent="0.3">
      <c r="E38" s="53"/>
    </row>
    <row r="39" spans="1:26" ht="15.75" hidden="1" customHeight="1" x14ac:dyDescent="0.3">
      <c r="E39" s="53"/>
    </row>
    <row r="40" spans="1:26" ht="15.75" hidden="1" customHeight="1" x14ac:dyDescent="0.3">
      <c r="E40" s="53"/>
    </row>
    <row r="41" spans="1:26" ht="15.75" hidden="1" customHeight="1" x14ac:dyDescent="0.3">
      <c r="E41" s="53"/>
    </row>
    <row r="42" spans="1:26" ht="15.75" hidden="1" customHeight="1" x14ac:dyDescent="0.3">
      <c r="E42" s="53"/>
    </row>
    <row r="43" spans="1:26" ht="15.75" hidden="1" customHeight="1" x14ac:dyDescent="0.3">
      <c r="E43" s="53"/>
    </row>
    <row r="44" spans="1:26" ht="15.75" hidden="1" customHeight="1" x14ac:dyDescent="0.3">
      <c r="E44" s="53"/>
    </row>
    <row r="45" spans="1:26" ht="15.75" hidden="1" customHeight="1" x14ac:dyDescent="0.3">
      <c r="E45" s="53"/>
    </row>
    <row r="46" spans="1:26" ht="15.75" hidden="1" customHeight="1" x14ac:dyDescent="0.3">
      <c r="E46" s="53"/>
    </row>
    <row r="47" spans="1:26" ht="15.75" hidden="1" customHeight="1" x14ac:dyDescent="0.3">
      <c r="E47" s="53"/>
    </row>
    <row r="48" spans="1:26" ht="15.75" hidden="1" customHeight="1" x14ac:dyDescent="0.3">
      <c r="E48" s="53"/>
    </row>
    <row r="49" spans="5:5" ht="15.75" hidden="1" customHeight="1" x14ac:dyDescent="0.3">
      <c r="E49" s="53"/>
    </row>
    <row r="50" spans="5:5" ht="15.75" hidden="1" customHeight="1" x14ac:dyDescent="0.3">
      <c r="E50" s="53"/>
    </row>
    <row r="51" spans="5:5" ht="15.75" hidden="1" customHeight="1" x14ac:dyDescent="0.3">
      <c r="E51" s="53"/>
    </row>
    <row r="52" spans="5:5" ht="15.75" hidden="1" customHeight="1" x14ac:dyDescent="0.3">
      <c r="E52" s="53"/>
    </row>
    <row r="53" spans="5:5" ht="15.75" hidden="1" customHeight="1" x14ac:dyDescent="0.3">
      <c r="E53" s="53"/>
    </row>
    <row r="54" spans="5:5" ht="15.75" hidden="1" customHeight="1" x14ac:dyDescent="0.3">
      <c r="E54" s="53"/>
    </row>
    <row r="55" spans="5:5" ht="15.75" hidden="1" customHeight="1" x14ac:dyDescent="0.3">
      <c r="E55" s="53"/>
    </row>
    <row r="56" spans="5:5" ht="15.75" hidden="1" customHeight="1" x14ac:dyDescent="0.3">
      <c r="E56" s="53"/>
    </row>
    <row r="57" spans="5:5" ht="15.75" hidden="1" customHeight="1" x14ac:dyDescent="0.3">
      <c r="E57" s="53"/>
    </row>
    <row r="58" spans="5:5" ht="15.75" hidden="1" customHeight="1" x14ac:dyDescent="0.3">
      <c r="E58" s="53"/>
    </row>
    <row r="59" spans="5:5" ht="15.75" hidden="1" customHeight="1" x14ac:dyDescent="0.3">
      <c r="E59" s="53"/>
    </row>
    <row r="60" spans="5:5" ht="15.75" hidden="1" customHeight="1" x14ac:dyDescent="0.3">
      <c r="E60" s="53"/>
    </row>
    <row r="61" spans="5:5" ht="15.75" hidden="1" customHeight="1" x14ac:dyDescent="0.3">
      <c r="E61" s="53"/>
    </row>
    <row r="62" spans="5:5" ht="15.75" hidden="1" customHeight="1" x14ac:dyDescent="0.3">
      <c r="E62" s="53"/>
    </row>
    <row r="63" spans="5:5" ht="15.75" hidden="1" customHeight="1" x14ac:dyDescent="0.3">
      <c r="E63" s="53"/>
    </row>
    <row r="64" spans="5:5" ht="15.75" hidden="1" customHeight="1" x14ac:dyDescent="0.3">
      <c r="E64" s="53"/>
    </row>
    <row r="65" spans="5:5" ht="15.75" hidden="1" customHeight="1" x14ac:dyDescent="0.3">
      <c r="E65" s="53"/>
    </row>
    <row r="66" spans="5:5" ht="15.75" hidden="1" customHeight="1" x14ac:dyDescent="0.3">
      <c r="E66" s="53"/>
    </row>
    <row r="67" spans="5:5" ht="15.75" hidden="1" customHeight="1" x14ac:dyDescent="0.3">
      <c r="E67" s="53"/>
    </row>
    <row r="68" spans="5:5" ht="15.75" hidden="1" customHeight="1" x14ac:dyDescent="0.3">
      <c r="E68" s="53"/>
    </row>
    <row r="69" spans="5:5" ht="15.75" hidden="1" customHeight="1" x14ac:dyDescent="0.3">
      <c r="E69" s="53"/>
    </row>
    <row r="70" spans="5:5" ht="15.75" hidden="1" customHeight="1" x14ac:dyDescent="0.3">
      <c r="E70" s="53"/>
    </row>
    <row r="71" spans="5:5" ht="15.75" hidden="1" customHeight="1" x14ac:dyDescent="0.3">
      <c r="E71" s="53"/>
    </row>
    <row r="72" spans="5:5" ht="15.75" hidden="1" customHeight="1" x14ac:dyDescent="0.3">
      <c r="E72" s="53"/>
    </row>
    <row r="73" spans="5:5" ht="15.75" hidden="1" customHeight="1" x14ac:dyDescent="0.3">
      <c r="E73" s="53"/>
    </row>
    <row r="74" spans="5:5" ht="15.75" hidden="1" customHeight="1" x14ac:dyDescent="0.3">
      <c r="E74" s="53"/>
    </row>
    <row r="75" spans="5:5" ht="15.75" hidden="1" customHeight="1" x14ac:dyDescent="0.3">
      <c r="E75" s="53"/>
    </row>
    <row r="76" spans="5:5" ht="15.75" hidden="1" customHeight="1" x14ac:dyDescent="0.3">
      <c r="E76" s="53"/>
    </row>
    <row r="77" spans="5:5" ht="15.75" hidden="1" customHeight="1" x14ac:dyDescent="0.3">
      <c r="E77" s="53"/>
    </row>
    <row r="78" spans="5:5" ht="15.75" hidden="1" customHeight="1" x14ac:dyDescent="0.3">
      <c r="E78" s="53"/>
    </row>
    <row r="79" spans="5:5" ht="15.75" hidden="1" customHeight="1" x14ac:dyDescent="0.3">
      <c r="E79" s="53"/>
    </row>
    <row r="80" spans="5:5" ht="15.75" hidden="1" customHeight="1" x14ac:dyDescent="0.3">
      <c r="E80" s="53"/>
    </row>
    <row r="81" spans="5:5" ht="15.75" hidden="1" customHeight="1" x14ac:dyDescent="0.3">
      <c r="E81" s="53"/>
    </row>
    <row r="82" spans="5:5" ht="15.75" hidden="1" customHeight="1" x14ac:dyDescent="0.3">
      <c r="E82" s="53"/>
    </row>
    <row r="83" spans="5:5" ht="15.75" hidden="1" customHeight="1" x14ac:dyDescent="0.3">
      <c r="E83" s="53"/>
    </row>
    <row r="84" spans="5:5" ht="15.75" hidden="1" customHeight="1" x14ac:dyDescent="0.3">
      <c r="E84" s="53"/>
    </row>
    <row r="85" spans="5:5" ht="15.75" hidden="1" customHeight="1" x14ac:dyDescent="0.3">
      <c r="E85" s="53"/>
    </row>
    <row r="86" spans="5:5" ht="15.75" hidden="1" customHeight="1" x14ac:dyDescent="0.3">
      <c r="E86" s="53"/>
    </row>
    <row r="87" spans="5:5" ht="15.75" hidden="1" customHeight="1" x14ac:dyDescent="0.3">
      <c r="E87" s="53"/>
    </row>
    <row r="88" spans="5:5" ht="15.75" hidden="1" customHeight="1" x14ac:dyDescent="0.3">
      <c r="E88" s="53"/>
    </row>
    <row r="89" spans="5:5" ht="15.75" hidden="1" customHeight="1" x14ac:dyDescent="0.3">
      <c r="E89" s="53"/>
    </row>
    <row r="90" spans="5:5" ht="15.75" hidden="1" customHeight="1" x14ac:dyDescent="0.3">
      <c r="E90" s="53"/>
    </row>
    <row r="91" spans="5:5" ht="15.75" hidden="1" customHeight="1" x14ac:dyDescent="0.3">
      <c r="E91" s="53"/>
    </row>
    <row r="92" spans="5:5" ht="15.75" hidden="1" customHeight="1" x14ac:dyDescent="0.3">
      <c r="E92" s="53"/>
    </row>
    <row r="93" spans="5:5" ht="15.75" hidden="1" customHeight="1" x14ac:dyDescent="0.3">
      <c r="E93" s="53"/>
    </row>
    <row r="94" spans="5:5" ht="15.75" hidden="1" customHeight="1" x14ac:dyDescent="0.3">
      <c r="E94" s="53"/>
    </row>
    <row r="95" spans="5:5" ht="15.75" hidden="1" customHeight="1" x14ac:dyDescent="0.3">
      <c r="E95" s="53"/>
    </row>
    <row r="96" spans="5:5" ht="15.75" hidden="1" customHeight="1" x14ac:dyDescent="0.3">
      <c r="E96" s="53"/>
    </row>
    <row r="97" spans="5:5" ht="15.75" hidden="1" customHeight="1" x14ac:dyDescent="0.3">
      <c r="E97" s="53"/>
    </row>
    <row r="98" spans="5:5" ht="15.75" hidden="1" customHeight="1" x14ac:dyDescent="0.3">
      <c r="E98" s="53"/>
    </row>
    <row r="99" spans="5:5" ht="15.75" hidden="1" customHeight="1" x14ac:dyDescent="0.3">
      <c r="E99" s="53"/>
    </row>
    <row r="100" spans="5:5" ht="15.75" hidden="1" customHeight="1" x14ac:dyDescent="0.3">
      <c r="E100" s="53"/>
    </row>
    <row r="101" spans="5:5" ht="15.75" hidden="1" customHeight="1" x14ac:dyDescent="0.3">
      <c r="E101" s="53"/>
    </row>
    <row r="102" spans="5:5" ht="15.75" hidden="1" customHeight="1" x14ac:dyDescent="0.3">
      <c r="E102" s="53"/>
    </row>
    <row r="103" spans="5:5" ht="15.75" hidden="1" customHeight="1" x14ac:dyDescent="0.3">
      <c r="E103" s="53"/>
    </row>
    <row r="104" spans="5:5" ht="15.75" hidden="1" customHeight="1" x14ac:dyDescent="0.3">
      <c r="E104" s="53"/>
    </row>
    <row r="105" spans="5:5" ht="15.75" hidden="1" customHeight="1" x14ac:dyDescent="0.3">
      <c r="E105" s="53"/>
    </row>
    <row r="106" spans="5:5" ht="15.75" hidden="1" customHeight="1" x14ac:dyDescent="0.3">
      <c r="E106" s="53"/>
    </row>
    <row r="107" spans="5:5" ht="15.75" hidden="1" customHeight="1" x14ac:dyDescent="0.3">
      <c r="E107" s="53"/>
    </row>
    <row r="108" spans="5:5" ht="15.75" hidden="1" customHeight="1" x14ac:dyDescent="0.3">
      <c r="E108" s="53"/>
    </row>
    <row r="109" spans="5:5" ht="15.75" hidden="1" customHeight="1" x14ac:dyDescent="0.3">
      <c r="E109" s="53"/>
    </row>
    <row r="110" spans="5:5" ht="15.75" hidden="1" customHeight="1" x14ac:dyDescent="0.3">
      <c r="E110" s="53"/>
    </row>
    <row r="111" spans="5:5" ht="15.75" hidden="1" customHeight="1" x14ac:dyDescent="0.3">
      <c r="E111" s="53"/>
    </row>
    <row r="112" spans="5:5" ht="15.75" hidden="1" customHeight="1" x14ac:dyDescent="0.3">
      <c r="E112" s="53"/>
    </row>
    <row r="113" spans="5:5" ht="15.75" hidden="1" customHeight="1" x14ac:dyDescent="0.3">
      <c r="E113" s="53"/>
    </row>
    <row r="114" spans="5:5" ht="15.75" hidden="1" customHeight="1" x14ac:dyDescent="0.3">
      <c r="E114" s="53"/>
    </row>
    <row r="115" spans="5:5" ht="15.75" hidden="1" customHeight="1" x14ac:dyDescent="0.3">
      <c r="E115" s="53"/>
    </row>
    <row r="116" spans="5:5" ht="15.75" hidden="1" customHeight="1" x14ac:dyDescent="0.3">
      <c r="E116" s="53"/>
    </row>
    <row r="117" spans="5:5" ht="15.75" hidden="1" customHeight="1" x14ac:dyDescent="0.3">
      <c r="E117" s="53"/>
    </row>
    <row r="118" spans="5:5" ht="15.75" hidden="1" customHeight="1" x14ac:dyDescent="0.3">
      <c r="E118" s="53"/>
    </row>
    <row r="119" spans="5:5" ht="15.75" hidden="1" customHeight="1" x14ac:dyDescent="0.3">
      <c r="E119" s="53"/>
    </row>
    <row r="120" spans="5:5" ht="15.75" hidden="1" customHeight="1" x14ac:dyDescent="0.3">
      <c r="E120" s="53"/>
    </row>
    <row r="121" spans="5:5" ht="15.75" hidden="1" customHeight="1" x14ac:dyDescent="0.3">
      <c r="E121" s="53"/>
    </row>
    <row r="122" spans="5:5" ht="15.75" hidden="1" customHeight="1" x14ac:dyDescent="0.3">
      <c r="E122" s="53"/>
    </row>
    <row r="123" spans="5:5" ht="15.75" hidden="1" customHeight="1" x14ac:dyDescent="0.3">
      <c r="E123" s="53"/>
    </row>
    <row r="124" spans="5:5" ht="15.75" hidden="1" customHeight="1" x14ac:dyDescent="0.3">
      <c r="E124" s="53"/>
    </row>
    <row r="125" spans="5:5" ht="15.75" hidden="1" customHeight="1" x14ac:dyDescent="0.3">
      <c r="E125" s="53"/>
    </row>
    <row r="126" spans="5:5" ht="15.75" hidden="1" customHeight="1" x14ac:dyDescent="0.3">
      <c r="E126" s="53"/>
    </row>
    <row r="127" spans="5:5" ht="15.75" hidden="1" customHeight="1" x14ac:dyDescent="0.3">
      <c r="E127" s="53"/>
    </row>
    <row r="128" spans="5:5" ht="15.75" hidden="1" customHeight="1" x14ac:dyDescent="0.3">
      <c r="E128" s="53"/>
    </row>
    <row r="129" spans="5:5" ht="15.75" hidden="1" customHeight="1" x14ac:dyDescent="0.3">
      <c r="E129" s="53"/>
    </row>
    <row r="130" spans="5:5" ht="15.75" hidden="1" customHeight="1" x14ac:dyDescent="0.3">
      <c r="E130" s="53"/>
    </row>
    <row r="131" spans="5:5" ht="15.75" hidden="1" customHeight="1" x14ac:dyDescent="0.3">
      <c r="E131" s="53"/>
    </row>
    <row r="132" spans="5:5" ht="15.75" hidden="1" customHeight="1" x14ac:dyDescent="0.3">
      <c r="E132" s="53"/>
    </row>
    <row r="133" spans="5:5" ht="15.75" hidden="1" customHeight="1" x14ac:dyDescent="0.3">
      <c r="E133" s="53"/>
    </row>
    <row r="134" spans="5:5" ht="15.75" hidden="1" customHeight="1" x14ac:dyDescent="0.3">
      <c r="E134" s="53"/>
    </row>
    <row r="135" spans="5:5" ht="15.75" hidden="1" customHeight="1" x14ac:dyDescent="0.3">
      <c r="E135" s="53"/>
    </row>
    <row r="136" spans="5:5" ht="15.75" hidden="1" customHeight="1" x14ac:dyDescent="0.3">
      <c r="E136" s="53"/>
    </row>
    <row r="137" spans="5:5" ht="15.75" hidden="1" customHeight="1" x14ac:dyDescent="0.3">
      <c r="E137" s="53"/>
    </row>
    <row r="138" spans="5:5" ht="15.75" hidden="1" customHeight="1" x14ac:dyDescent="0.3">
      <c r="E138" s="53"/>
    </row>
    <row r="139" spans="5:5" ht="15.75" hidden="1" customHeight="1" x14ac:dyDescent="0.3">
      <c r="E139" s="53"/>
    </row>
    <row r="140" spans="5:5" ht="15.75" hidden="1" customHeight="1" x14ac:dyDescent="0.3">
      <c r="E140" s="53"/>
    </row>
    <row r="141" spans="5:5" ht="15.75" hidden="1" customHeight="1" x14ac:dyDescent="0.3">
      <c r="E141" s="53"/>
    </row>
    <row r="142" spans="5:5" ht="15.75" hidden="1" customHeight="1" x14ac:dyDescent="0.3">
      <c r="E142" s="53"/>
    </row>
    <row r="143" spans="5:5" ht="15.75" hidden="1" customHeight="1" x14ac:dyDescent="0.3">
      <c r="E143" s="53"/>
    </row>
    <row r="144" spans="5:5" ht="15.75" hidden="1" customHeight="1" x14ac:dyDescent="0.3">
      <c r="E144" s="53"/>
    </row>
    <row r="145" spans="5:5" ht="15.75" hidden="1" customHeight="1" x14ac:dyDescent="0.3">
      <c r="E145" s="53"/>
    </row>
    <row r="146" spans="5:5" ht="15.75" hidden="1" customHeight="1" x14ac:dyDescent="0.3">
      <c r="E146" s="53"/>
    </row>
    <row r="147" spans="5:5" ht="15.75" hidden="1" customHeight="1" x14ac:dyDescent="0.3">
      <c r="E147" s="53"/>
    </row>
    <row r="148" spans="5:5" ht="15.75" hidden="1" customHeight="1" x14ac:dyDescent="0.3">
      <c r="E148" s="53"/>
    </row>
    <row r="149" spans="5:5" ht="15.75" hidden="1" customHeight="1" x14ac:dyDescent="0.3">
      <c r="E149" s="53"/>
    </row>
    <row r="150" spans="5:5" ht="15.75" hidden="1" customHeight="1" x14ac:dyDescent="0.3">
      <c r="E150" s="53"/>
    </row>
    <row r="151" spans="5:5" ht="15.75" hidden="1" customHeight="1" x14ac:dyDescent="0.3">
      <c r="E151" s="53"/>
    </row>
    <row r="152" spans="5:5" ht="15.75" hidden="1" customHeight="1" x14ac:dyDescent="0.3">
      <c r="E152" s="53"/>
    </row>
    <row r="153" spans="5:5" ht="15.75" hidden="1" customHeight="1" x14ac:dyDescent="0.3">
      <c r="E153" s="53"/>
    </row>
    <row r="154" spans="5:5" ht="15.75" hidden="1" customHeight="1" x14ac:dyDescent="0.3">
      <c r="E154" s="53"/>
    </row>
    <row r="155" spans="5:5" ht="15.75" hidden="1" customHeight="1" x14ac:dyDescent="0.3">
      <c r="E155" s="53"/>
    </row>
    <row r="156" spans="5:5" ht="15.75" hidden="1" customHeight="1" x14ac:dyDescent="0.3">
      <c r="E156" s="53"/>
    </row>
    <row r="157" spans="5:5" ht="15.75" hidden="1" customHeight="1" x14ac:dyDescent="0.3">
      <c r="E157" s="53"/>
    </row>
    <row r="158" spans="5:5" ht="15.75" hidden="1" customHeight="1" x14ac:dyDescent="0.3">
      <c r="E158" s="53"/>
    </row>
    <row r="159" spans="5:5" ht="15.75" hidden="1" customHeight="1" x14ac:dyDescent="0.3">
      <c r="E159" s="53"/>
    </row>
    <row r="160" spans="5:5" ht="15.75" hidden="1" customHeight="1" x14ac:dyDescent="0.3">
      <c r="E160" s="53"/>
    </row>
    <row r="161" spans="5:5" ht="15.75" hidden="1" customHeight="1" x14ac:dyDescent="0.3">
      <c r="E161" s="53"/>
    </row>
    <row r="162" spans="5:5" ht="15.75" hidden="1" customHeight="1" x14ac:dyDescent="0.3">
      <c r="E162" s="53"/>
    </row>
    <row r="163" spans="5:5" ht="15.75" hidden="1" customHeight="1" x14ac:dyDescent="0.3">
      <c r="E163" s="53"/>
    </row>
    <row r="164" spans="5:5" ht="15.75" hidden="1" customHeight="1" x14ac:dyDescent="0.3">
      <c r="E164" s="53"/>
    </row>
    <row r="165" spans="5:5" ht="15.75" hidden="1" customHeight="1" x14ac:dyDescent="0.3">
      <c r="E165" s="53"/>
    </row>
    <row r="166" spans="5:5" ht="15.75" hidden="1" customHeight="1" x14ac:dyDescent="0.3">
      <c r="E166" s="53"/>
    </row>
    <row r="167" spans="5:5" ht="15.75" hidden="1" customHeight="1" x14ac:dyDescent="0.3">
      <c r="E167" s="53"/>
    </row>
    <row r="168" spans="5:5" ht="15.75" hidden="1" customHeight="1" x14ac:dyDescent="0.3">
      <c r="E168" s="53"/>
    </row>
    <row r="169" spans="5:5" ht="15.75" hidden="1" customHeight="1" x14ac:dyDescent="0.3">
      <c r="E169" s="53"/>
    </row>
    <row r="170" spans="5:5" ht="15.75" hidden="1" customHeight="1" x14ac:dyDescent="0.3">
      <c r="E170" s="53"/>
    </row>
    <row r="171" spans="5:5" ht="15.75" hidden="1" customHeight="1" x14ac:dyDescent="0.3">
      <c r="E171" s="53"/>
    </row>
    <row r="172" spans="5:5" ht="15.75" hidden="1" customHeight="1" x14ac:dyDescent="0.3">
      <c r="E172" s="53"/>
    </row>
    <row r="173" spans="5:5" ht="15.75" hidden="1" customHeight="1" x14ac:dyDescent="0.3">
      <c r="E173" s="53"/>
    </row>
    <row r="174" spans="5:5" ht="15.75" hidden="1" customHeight="1" x14ac:dyDescent="0.3">
      <c r="E174" s="53"/>
    </row>
    <row r="175" spans="5:5" ht="15.75" hidden="1" customHeight="1" x14ac:dyDescent="0.3">
      <c r="E175" s="53"/>
    </row>
    <row r="176" spans="5:5" ht="15.75" hidden="1" customHeight="1" x14ac:dyDescent="0.3">
      <c r="E176" s="53"/>
    </row>
    <row r="177" spans="5:5" ht="15.75" hidden="1" customHeight="1" x14ac:dyDescent="0.3">
      <c r="E177" s="53"/>
    </row>
    <row r="178" spans="5:5" ht="15.75" hidden="1" customHeight="1" x14ac:dyDescent="0.3">
      <c r="E178" s="53"/>
    </row>
    <row r="179" spans="5:5" ht="15.75" hidden="1" customHeight="1" x14ac:dyDescent="0.3">
      <c r="E179" s="53"/>
    </row>
    <row r="180" spans="5:5" ht="15.75" hidden="1" customHeight="1" x14ac:dyDescent="0.3">
      <c r="E180" s="53"/>
    </row>
    <row r="181" spans="5:5" ht="15.75" hidden="1" customHeight="1" x14ac:dyDescent="0.3">
      <c r="E181" s="53"/>
    </row>
    <row r="182" spans="5:5" ht="15.75" hidden="1" customHeight="1" x14ac:dyDescent="0.3">
      <c r="E182" s="53"/>
    </row>
    <row r="183" spans="5:5" ht="15.75" hidden="1" customHeight="1" x14ac:dyDescent="0.3">
      <c r="E183" s="53"/>
    </row>
    <row r="184" spans="5:5" ht="15.75" hidden="1" customHeight="1" x14ac:dyDescent="0.3">
      <c r="E184" s="53"/>
    </row>
    <row r="185" spans="5:5" ht="15.75" hidden="1" customHeight="1" x14ac:dyDescent="0.3">
      <c r="E185" s="53"/>
    </row>
    <row r="186" spans="5:5" ht="15.75" hidden="1" customHeight="1" x14ac:dyDescent="0.3">
      <c r="E186" s="53"/>
    </row>
    <row r="187" spans="5:5" ht="15.75" hidden="1" customHeight="1" x14ac:dyDescent="0.3">
      <c r="E187" s="53"/>
    </row>
    <row r="188" spans="5:5" ht="15.75" hidden="1" customHeight="1" x14ac:dyDescent="0.3">
      <c r="E188" s="53"/>
    </row>
    <row r="189" spans="5:5" ht="15.75" hidden="1" customHeight="1" x14ac:dyDescent="0.3">
      <c r="E189" s="53"/>
    </row>
    <row r="190" spans="5:5" ht="15.75" hidden="1" customHeight="1" x14ac:dyDescent="0.3">
      <c r="E190" s="53"/>
    </row>
    <row r="191" spans="5:5" ht="15.75" hidden="1" customHeight="1" x14ac:dyDescent="0.3">
      <c r="E191" s="53"/>
    </row>
    <row r="192" spans="5:5" ht="15.75" hidden="1" customHeight="1" x14ac:dyDescent="0.3">
      <c r="E192" s="53"/>
    </row>
    <row r="193" spans="5:5" ht="15.75" hidden="1" customHeight="1" x14ac:dyDescent="0.3">
      <c r="E193" s="53"/>
    </row>
    <row r="194" spans="5:5" ht="15.75" hidden="1" customHeight="1" x14ac:dyDescent="0.3">
      <c r="E194" s="53"/>
    </row>
    <row r="195" spans="5:5" ht="15.75" hidden="1" customHeight="1" x14ac:dyDescent="0.3">
      <c r="E195" s="53"/>
    </row>
    <row r="196" spans="5:5" ht="15.75" hidden="1" customHeight="1" x14ac:dyDescent="0.3">
      <c r="E196" s="53"/>
    </row>
    <row r="197" spans="5:5" ht="15.75" hidden="1" customHeight="1" x14ac:dyDescent="0.3">
      <c r="E197" s="53"/>
    </row>
    <row r="198" spans="5:5" ht="15.75" hidden="1" customHeight="1" x14ac:dyDescent="0.3">
      <c r="E198" s="53"/>
    </row>
    <row r="199" spans="5:5" ht="15.75" hidden="1" customHeight="1" x14ac:dyDescent="0.3">
      <c r="E199" s="53"/>
    </row>
    <row r="200" spans="5:5" ht="15.75" hidden="1" customHeight="1" x14ac:dyDescent="0.3">
      <c r="E200" s="53"/>
    </row>
    <row r="201" spans="5:5" ht="15.75" hidden="1" customHeight="1" x14ac:dyDescent="0.3">
      <c r="E201" s="53"/>
    </row>
    <row r="202" spans="5:5" ht="15.75" hidden="1" customHeight="1" x14ac:dyDescent="0.3">
      <c r="E202" s="53"/>
    </row>
    <row r="203" spans="5:5" ht="15.75" hidden="1" customHeight="1" x14ac:dyDescent="0.3">
      <c r="E203" s="53"/>
    </row>
    <row r="204" spans="5:5" ht="15.75" hidden="1" customHeight="1" x14ac:dyDescent="0.3">
      <c r="E204" s="53"/>
    </row>
    <row r="205" spans="5:5" ht="15.75" hidden="1" customHeight="1" x14ac:dyDescent="0.3">
      <c r="E205" s="53"/>
    </row>
    <row r="206" spans="5:5" ht="15.75" hidden="1" customHeight="1" x14ac:dyDescent="0.3">
      <c r="E206" s="53"/>
    </row>
    <row r="207" spans="5:5" ht="15.75" hidden="1" customHeight="1" x14ac:dyDescent="0.3">
      <c r="E207" s="53"/>
    </row>
    <row r="208" spans="5:5" ht="15.75" hidden="1" customHeight="1" x14ac:dyDescent="0.3">
      <c r="E208" s="53"/>
    </row>
    <row r="209" spans="5:5" ht="15.75" hidden="1" customHeight="1" x14ac:dyDescent="0.3">
      <c r="E209" s="53"/>
    </row>
    <row r="210" spans="5:5" ht="15.75" hidden="1" customHeight="1" x14ac:dyDescent="0.3">
      <c r="E210" s="53"/>
    </row>
    <row r="211" spans="5:5" ht="15.75" hidden="1" customHeight="1" x14ac:dyDescent="0.3">
      <c r="E211" s="53"/>
    </row>
    <row r="212" spans="5:5" ht="15.75" hidden="1" customHeight="1" x14ac:dyDescent="0.3">
      <c r="E212" s="53"/>
    </row>
    <row r="213" spans="5:5" ht="15.75" hidden="1" customHeight="1" x14ac:dyDescent="0.3">
      <c r="E213" s="53"/>
    </row>
    <row r="214" spans="5:5" ht="15.75" hidden="1" customHeight="1" x14ac:dyDescent="0.3">
      <c r="E214" s="53"/>
    </row>
    <row r="215" spans="5:5" ht="15.75" hidden="1" customHeight="1" x14ac:dyDescent="0.3">
      <c r="E215" s="53"/>
    </row>
    <row r="216" spans="5:5" ht="15.75" hidden="1" customHeight="1" x14ac:dyDescent="0.3">
      <c r="E216" s="53"/>
    </row>
    <row r="217" spans="5:5" ht="15.75" hidden="1" customHeight="1" x14ac:dyDescent="0.3">
      <c r="E217" s="53"/>
    </row>
    <row r="218" spans="5:5" ht="15.75" hidden="1" customHeight="1" x14ac:dyDescent="0.3">
      <c r="E218" s="53"/>
    </row>
    <row r="219" spans="5:5" ht="15.75" hidden="1" customHeight="1" x14ac:dyDescent="0.3">
      <c r="E219" s="53"/>
    </row>
    <row r="220" spans="5:5" ht="15.75" hidden="1" customHeight="1" x14ac:dyDescent="0.3">
      <c r="E220" s="53"/>
    </row>
    <row r="221" spans="5:5" ht="15.75" hidden="1" customHeight="1" x14ac:dyDescent="0.3">
      <c r="E221" s="53"/>
    </row>
    <row r="222" spans="5:5" ht="15.75" hidden="1" customHeight="1" x14ac:dyDescent="0.3">
      <c r="E222" s="53"/>
    </row>
    <row r="223" spans="5:5" ht="15.75" hidden="1" customHeight="1" x14ac:dyDescent="0.3">
      <c r="E223" s="53"/>
    </row>
    <row r="224" spans="5:5" ht="15.75" hidden="1" customHeight="1" x14ac:dyDescent="0.3">
      <c r="E224" s="53"/>
    </row>
    <row r="225" spans="5:5" ht="15.75" hidden="1" customHeight="1" x14ac:dyDescent="0.3">
      <c r="E225" s="53"/>
    </row>
    <row r="226" spans="5:5" ht="15.75" hidden="1" customHeight="1" x14ac:dyDescent="0.3">
      <c r="E226" s="53"/>
    </row>
    <row r="227" spans="5:5" ht="15.75" hidden="1" customHeight="1" x14ac:dyDescent="0.3">
      <c r="E227" s="53"/>
    </row>
    <row r="228" spans="5:5" ht="15.75" hidden="1" customHeight="1" x14ac:dyDescent="0.3">
      <c r="E228" s="53"/>
    </row>
    <row r="229" spans="5:5" ht="15.75" hidden="1" customHeight="1" x14ac:dyDescent="0.3">
      <c r="E229" s="53"/>
    </row>
    <row r="230" spans="5:5" ht="15.75" hidden="1" customHeight="1" x14ac:dyDescent="0.3">
      <c r="E230" s="53"/>
    </row>
    <row r="231" spans="5:5" ht="15.75" hidden="1" customHeight="1" x14ac:dyDescent="0.3">
      <c r="E231" s="53"/>
    </row>
    <row r="232" spans="5:5" ht="15.75" hidden="1" customHeight="1" x14ac:dyDescent="0.3">
      <c r="E232" s="53"/>
    </row>
    <row r="233" spans="5:5" ht="15.75" hidden="1" customHeight="1" x14ac:dyDescent="0.3">
      <c r="E233" s="53"/>
    </row>
    <row r="234" spans="5:5" ht="15.75" hidden="1" customHeight="1" x14ac:dyDescent="0.3">
      <c r="E234" s="53"/>
    </row>
    <row r="235" spans="5:5" ht="15.75" hidden="1" customHeight="1" x14ac:dyDescent="0.3">
      <c r="E235" s="53"/>
    </row>
    <row r="236" spans="5:5" ht="15.75" hidden="1" customHeight="1" x14ac:dyDescent="0.3">
      <c r="E236" s="53"/>
    </row>
    <row r="237" spans="5:5" ht="15.75" hidden="1" customHeight="1" x14ac:dyDescent="0.3">
      <c r="E237" s="53"/>
    </row>
    <row r="238" spans="5:5" ht="15.75" hidden="1" customHeight="1" x14ac:dyDescent="0.3">
      <c r="E238" s="53"/>
    </row>
    <row r="239" spans="5:5" ht="15.75" hidden="1" customHeight="1" x14ac:dyDescent="0.3">
      <c r="E239" s="53"/>
    </row>
    <row r="240" spans="5:5" ht="15.75" hidden="1" customHeight="1" x14ac:dyDescent="0.3">
      <c r="E240" s="53"/>
    </row>
    <row r="241" spans="5:5" ht="15.75" hidden="1" customHeight="1" x14ac:dyDescent="0.3">
      <c r="E241" s="53"/>
    </row>
    <row r="242" spans="5:5" ht="15.75" hidden="1" customHeight="1" x14ac:dyDescent="0.3">
      <c r="E242" s="53"/>
    </row>
    <row r="243" spans="5:5" ht="15.75" hidden="1" customHeight="1" x14ac:dyDescent="0.3">
      <c r="E243" s="53"/>
    </row>
    <row r="244" spans="5:5" ht="15.75" hidden="1" customHeight="1" x14ac:dyDescent="0.3">
      <c r="E244" s="53"/>
    </row>
    <row r="245" spans="5:5" ht="15.75" hidden="1" customHeight="1" x14ac:dyDescent="0.3">
      <c r="E245" s="53"/>
    </row>
    <row r="246" spans="5:5" ht="15.75" hidden="1" customHeight="1" x14ac:dyDescent="0.3">
      <c r="E246" s="53"/>
    </row>
    <row r="247" spans="5:5" ht="15.75" hidden="1" customHeight="1" x14ac:dyDescent="0.3">
      <c r="E247" s="53"/>
    </row>
    <row r="248" spans="5:5" ht="15.75" hidden="1" customHeight="1" x14ac:dyDescent="0.3">
      <c r="E248" s="53"/>
    </row>
    <row r="249" spans="5:5" ht="15.75" hidden="1" customHeight="1" x14ac:dyDescent="0.3">
      <c r="E249" s="53"/>
    </row>
    <row r="250" spans="5:5" ht="15.75" hidden="1" customHeight="1" x14ac:dyDescent="0.3">
      <c r="E250" s="53"/>
    </row>
    <row r="251" spans="5:5" ht="15.75" hidden="1" customHeight="1" x14ac:dyDescent="0.3">
      <c r="E251" s="53"/>
    </row>
    <row r="252" spans="5:5" ht="15.75" hidden="1" customHeight="1" x14ac:dyDescent="0.3">
      <c r="E252" s="53"/>
    </row>
    <row r="253" spans="5:5" ht="15.75" hidden="1" customHeight="1" x14ac:dyDescent="0.3">
      <c r="E253" s="53"/>
    </row>
    <row r="254" spans="5:5" ht="15.75" hidden="1" customHeight="1" x14ac:dyDescent="0.3">
      <c r="E254" s="53"/>
    </row>
    <row r="255" spans="5:5" ht="15.75" hidden="1" customHeight="1" x14ac:dyDescent="0.3">
      <c r="E255" s="53"/>
    </row>
    <row r="256" spans="5:5" ht="15.75" hidden="1" customHeight="1" x14ac:dyDescent="0.3">
      <c r="E256" s="53"/>
    </row>
    <row r="257" spans="5:5" ht="15.75" hidden="1" customHeight="1" x14ac:dyDescent="0.3">
      <c r="E257" s="53"/>
    </row>
    <row r="258" spans="5:5" ht="15.75" hidden="1" customHeight="1" x14ac:dyDescent="0.3">
      <c r="E258" s="53"/>
    </row>
    <row r="259" spans="5:5" ht="15.75" hidden="1" customHeight="1" x14ac:dyDescent="0.3">
      <c r="E259" s="53"/>
    </row>
    <row r="260" spans="5:5" ht="15.75" hidden="1" customHeight="1" x14ac:dyDescent="0.3">
      <c r="E260" s="53"/>
    </row>
    <row r="261" spans="5:5" ht="15.75" hidden="1" customHeight="1" x14ac:dyDescent="0.3">
      <c r="E261" s="53"/>
    </row>
    <row r="262" spans="5:5" ht="15.75" hidden="1" customHeight="1" x14ac:dyDescent="0.3">
      <c r="E262" s="53"/>
    </row>
    <row r="263" spans="5:5" ht="15.75" hidden="1" customHeight="1" x14ac:dyDescent="0.3">
      <c r="E263" s="53"/>
    </row>
    <row r="264" spans="5:5" ht="15.75" hidden="1" customHeight="1" x14ac:dyDescent="0.3">
      <c r="E264" s="53"/>
    </row>
    <row r="265" spans="5:5" ht="15.75" hidden="1" customHeight="1" x14ac:dyDescent="0.3">
      <c r="E265" s="53"/>
    </row>
    <row r="266" spans="5:5" ht="15.75" hidden="1" customHeight="1" x14ac:dyDescent="0.3">
      <c r="E266" s="53"/>
    </row>
    <row r="267" spans="5:5" ht="15.75" hidden="1" customHeight="1" x14ac:dyDescent="0.3">
      <c r="E267" s="53"/>
    </row>
    <row r="268" spans="5:5" ht="15.75" hidden="1" customHeight="1" x14ac:dyDescent="0.3">
      <c r="E268" s="53"/>
    </row>
    <row r="269" spans="5:5" ht="15.75" hidden="1" customHeight="1" x14ac:dyDescent="0.3">
      <c r="E269" s="53"/>
    </row>
    <row r="270" spans="5:5" ht="15.75" hidden="1" customHeight="1" x14ac:dyDescent="0.3">
      <c r="E270" s="53"/>
    </row>
    <row r="271" spans="5:5" ht="15.75" hidden="1" customHeight="1" x14ac:dyDescent="0.3">
      <c r="E271" s="53"/>
    </row>
    <row r="272" spans="5:5" ht="15.75" hidden="1" customHeight="1" x14ac:dyDescent="0.3">
      <c r="E272" s="53"/>
    </row>
    <row r="273" spans="5:5" ht="15.75" hidden="1" customHeight="1" x14ac:dyDescent="0.3">
      <c r="E273" s="53"/>
    </row>
    <row r="274" spans="5:5" ht="15.75" hidden="1" customHeight="1" x14ac:dyDescent="0.3">
      <c r="E274" s="53"/>
    </row>
    <row r="275" spans="5:5" ht="15.75" hidden="1" customHeight="1" x14ac:dyDescent="0.3">
      <c r="E275" s="53"/>
    </row>
    <row r="276" spans="5:5" ht="15.75" hidden="1" customHeight="1" x14ac:dyDescent="0.3">
      <c r="E276" s="53"/>
    </row>
    <row r="277" spans="5:5" ht="15.75" hidden="1" customHeight="1" x14ac:dyDescent="0.3">
      <c r="E277" s="53"/>
    </row>
    <row r="278" spans="5:5" ht="15.75" hidden="1" customHeight="1" x14ac:dyDescent="0.3">
      <c r="E278" s="53"/>
    </row>
    <row r="279" spans="5:5" ht="15.75" hidden="1" customHeight="1" x14ac:dyDescent="0.3">
      <c r="E279" s="53"/>
    </row>
    <row r="280" spans="5:5" ht="15.75" hidden="1" customHeight="1" x14ac:dyDescent="0.3">
      <c r="E280" s="53"/>
    </row>
    <row r="281" spans="5:5" ht="15.75" hidden="1" customHeight="1" x14ac:dyDescent="0.3">
      <c r="E281" s="53"/>
    </row>
    <row r="282" spans="5:5" ht="15.75" hidden="1" customHeight="1" x14ac:dyDescent="0.3">
      <c r="E282" s="53"/>
    </row>
    <row r="283" spans="5:5" ht="15.75" hidden="1" customHeight="1" x14ac:dyDescent="0.3">
      <c r="E283" s="53"/>
    </row>
    <row r="284" spans="5:5" ht="15.75" hidden="1" customHeight="1" x14ac:dyDescent="0.3">
      <c r="E284" s="53"/>
    </row>
    <row r="285" spans="5:5" ht="15.75" hidden="1" customHeight="1" x14ac:dyDescent="0.3">
      <c r="E285" s="53"/>
    </row>
    <row r="286" spans="5:5" ht="15.75" hidden="1" customHeight="1" x14ac:dyDescent="0.3">
      <c r="E286" s="53"/>
    </row>
    <row r="287" spans="5:5" ht="15.75" hidden="1" customHeight="1" x14ac:dyDescent="0.3">
      <c r="E287" s="53"/>
    </row>
    <row r="288" spans="5:5" ht="15.75" hidden="1" customHeight="1" x14ac:dyDescent="0.3">
      <c r="E288" s="53"/>
    </row>
    <row r="289" spans="5:5" ht="15.75" hidden="1" customHeight="1" x14ac:dyDescent="0.3">
      <c r="E289" s="53"/>
    </row>
    <row r="290" spans="5:5" ht="15.75" hidden="1" customHeight="1" x14ac:dyDescent="0.3">
      <c r="E290" s="53"/>
    </row>
    <row r="291" spans="5:5" ht="15.75" hidden="1" customHeight="1" x14ac:dyDescent="0.3">
      <c r="E291" s="53"/>
    </row>
    <row r="292" spans="5:5" ht="15.75" hidden="1" customHeight="1" x14ac:dyDescent="0.3">
      <c r="E292" s="53"/>
    </row>
    <row r="293" spans="5:5" ht="15.75" hidden="1" customHeight="1" x14ac:dyDescent="0.3">
      <c r="E293" s="53"/>
    </row>
    <row r="294" spans="5:5" ht="15.75" hidden="1" customHeight="1" x14ac:dyDescent="0.3">
      <c r="E294" s="53"/>
    </row>
    <row r="295" spans="5:5" ht="15.75" hidden="1" customHeight="1" x14ac:dyDescent="0.3">
      <c r="E295" s="53"/>
    </row>
    <row r="296" spans="5:5" ht="15.75" hidden="1" customHeight="1" x14ac:dyDescent="0.3">
      <c r="E296" s="53"/>
    </row>
    <row r="297" spans="5:5" ht="15.75" hidden="1" customHeight="1" x14ac:dyDescent="0.3">
      <c r="E297" s="53"/>
    </row>
    <row r="298" spans="5:5" ht="15.75" hidden="1" customHeight="1" x14ac:dyDescent="0.3">
      <c r="E298" s="53"/>
    </row>
    <row r="299" spans="5:5" ht="15.75" hidden="1" customHeight="1" x14ac:dyDescent="0.3">
      <c r="E299" s="53"/>
    </row>
    <row r="300" spans="5:5" ht="15.75" hidden="1" customHeight="1" x14ac:dyDescent="0.3">
      <c r="E300" s="53"/>
    </row>
    <row r="301" spans="5:5" ht="15.75" hidden="1" customHeight="1" x14ac:dyDescent="0.3">
      <c r="E301" s="53"/>
    </row>
    <row r="302" spans="5:5" ht="15.75" hidden="1" customHeight="1" x14ac:dyDescent="0.3">
      <c r="E302" s="53"/>
    </row>
    <row r="303" spans="5:5" ht="15.75" hidden="1" customHeight="1" x14ac:dyDescent="0.3">
      <c r="E303" s="53"/>
    </row>
    <row r="304" spans="5:5" ht="15.75" hidden="1" customHeight="1" x14ac:dyDescent="0.3">
      <c r="E304" s="53"/>
    </row>
    <row r="305" spans="5:5" ht="15.75" hidden="1" customHeight="1" x14ac:dyDescent="0.3">
      <c r="E305" s="53"/>
    </row>
    <row r="306" spans="5:5" ht="15.75" hidden="1" customHeight="1" x14ac:dyDescent="0.3">
      <c r="E306" s="53"/>
    </row>
    <row r="307" spans="5:5" ht="15.75" hidden="1" customHeight="1" x14ac:dyDescent="0.3">
      <c r="E307" s="53"/>
    </row>
    <row r="308" spans="5:5" ht="15.75" hidden="1" customHeight="1" x14ac:dyDescent="0.3">
      <c r="E308" s="53"/>
    </row>
    <row r="309" spans="5:5" ht="15.75" hidden="1" customHeight="1" x14ac:dyDescent="0.3">
      <c r="E309" s="53"/>
    </row>
    <row r="310" spans="5:5" ht="15.75" hidden="1" customHeight="1" x14ac:dyDescent="0.3">
      <c r="E310" s="53"/>
    </row>
    <row r="311" spans="5:5" ht="15.75" hidden="1" customHeight="1" x14ac:dyDescent="0.3">
      <c r="E311" s="53"/>
    </row>
    <row r="312" spans="5:5" ht="15.75" hidden="1" customHeight="1" x14ac:dyDescent="0.3">
      <c r="E312" s="53"/>
    </row>
    <row r="313" spans="5:5" ht="15.75" hidden="1" customHeight="1" x14ac:dyDescent="0.3">
      <c r="E313" s="53"/>
    </row>
    <row r="314" spans="5:5" ht="15.75" hidden="1" customHeight="1" x14ac:dyDescent="0.3">
      <c r="E314" s="53"/>
    </row>
    <row r="315" spans="5:5" ht="15.75" hidden="1" customHeight="1" x14ac:dyDescent="0.3">
      <c r="E315" s="53"/>
    </row>
    <row r="316" spans="5:5" ht="15.75" hidden="1" customHeight="1" x14ac:dyDescent="0.3">
      <c r="E316" s="53"/>
    </row>
    <row r="317" spans="5:5" ht="15.75" hidden="1" customHeight="1" x14ac:dyDescent="0.3">
      <c r="E317" s="53"/>
    </row>
    <row r="318" spans="5:5" ht="15.75" hidden="1" customHeight="1" x14ac:dyDescent="0.3">
      <c r="E318" s="53"/>
    </row>
    <row r="319" spans="5:5" ht="15.75" hidden="1" customHeight="1" x14ac:dyDescent="0.3">
      <c r="E319" s="53"/>
    </row>
    <row r="320" spans="5:5" ht="15.75" hidden="1" customHeight="1" x14ac:dyDescent="0.3">
      <c r="E320" s="53"/>
    </row>
    <row r="321" spans="5:5" ht="15.75" hidden="1" customHeight="1" x14ac:dyDescent="0.3">
      <c r="E321" s="53"/>
    </row>
    <row r="322" spans="5:5" ht="15.75" hidden="1" customHeight="1" x14ac:dyDescent="0.3">
      <c r="E322" s="53"/>
    </row>
    <row r="323" spans="5:5" ht="15.75" hidden="1" customHeight="1" x14ac:dyDescent="0.3">
      <c r="E323" s="53"/>
    </row>
    <row r="324" spans="5:5" ht="15.75" hidden="1" customHeight="1" x14ac:dyDescent="0.3">
      <c r="E324" s="53"/>
    </row>
    <row r="325" spans="5:5" ht="15.75" hidden="1" customHeight="1" x14ac:dyDescent="0.3">
      <c r="E325" s="53"/>
    </row>
    <row r="326" spans="5:5" ht="15.75" hidden="1" customHeight="1" x14ac:dyDescent="0.3">
      <c r="E326" s="53"/>
    </row>
    <row r="327" spans="5:5" ht="15.75" hidden="1" customHeight="1" x14ac:dyDescent="0.3">
      <c r="E327" s="53"/>
    </row>
    <row r="328" spans="5:5" ht="15.75" hidden="1" customHeight="1" x14ac:dyDescent="0.3">
      <c r="E328" s="53"/>
    </row>
    <row r="329" spans="5:5" ht="15.75" hidden="1" customHeight="1" x14ac:dyDescent="0.3">
      <c r="E329" s="53"/>
    </row>
    <row r="330" spans="5:5" ht="15.75" hidden="1" customHeight="1" x14ac:dyDescent="0.3">
      <c r="E330" s="53"/>
    </row>
    <row r="331" spans="5:5" ht="15.75" hidden="1" customHeight="1" x14ac:dyDescent="0.3">
      <c r="E331" s="53"/>
    </row>
    <row r="332" spans="5:5" ht="15.75" hidden="1" customHeight="1" x14ac:dyDescent="0.3">
      <c r="E332" s="53"/>
    </row>
    <row r="333" spans="5:5" ht="15.75" hidden="1" customHeight="1" x14ac:dyDescent="0.3">
      <c r="E333" s="53"/>
    </row>
    <row r="334" spans="5:5" ht="15.75" hidden="1" customHeight="1" x14ac:dyDescent="0.3">
      <c r="E334" s="53"/>
    </row>
    <row r="335" spans="5:5" ht="15.75" hidden="1" customHeight="1" x14ac:dyDescent="0.3">
      <c r="E335" s="53"/>
    </row>
    <row r="336" spans="5:5" ht="15.75" hidden="1" customHeight="1" x14ac:dyDescent="0.3">
      <c r="E336" s="53"/>
    </row>
    <row r="337" spans="5:5" ht="15.75" hidden="1" customHeight="1" x14ac:dyDescent="0.3">
      <c r="E337" s="53"/>
    </row>
    <row r="338" spans="5:5" ht="15.75" hidden="1" customHeight="1" x14ac:dyDescent="0.3">
      <c r="E338" s="53"/>
    </row>
    <row r="339" spans="5:5" ht="15.75" hidden="1" customHeight="1" x14ac:dyDescent="0.3">
      <c r="E339" s="53"/>
    </row>
    <row r="340" spans="5:5" ht="15.75" hidden="1" customHeight="1" x14ac:dyDescent="0.3">
      <c r="E340" s="53"/>
    </row>
    <row r="341" spans="5:5" ht="15.75" hidden="1" customHeight="1" x14ac:dyDescent="0.3">
      <c r="E341" s="53"/>
    </row>
    <row r="342" spans="5:5" ht="15.75" hidden="1" customHeight="1" x14ac:dyDescent="0.3">
      <c r="E342" s="53"/>
    </row>
    <row r="343" spans="5:5" ht="15.75" hidden="1" customHeight="1" x14ac:dyDescent="0.3">
      <c r="E343" s="53"/>
    </row>
    <row r="344" spans="5:5" ht="15.75" hidden="1" customHeight="1" x14ac:dyDescent="0.3">
      <c r="E344" s="53"/>
    </row>
    <row r="345" spans="5:5" ht="15.75" hidden="1" customHeight="1" x14ac:dyDescent="0.3">
      <c r="E345" s="53"/>
    </row>
    <row r="346" spans="5:5" ht="15.75" hidden="1" customHeight="1" x14ac:dyDescent="0.3">
      <c r="E346" s="53"/>
    </row>
    <row r="347" spans="5:5" ht="15.75" hidden="1" customHeight="1" x14ac:dyDescent="0.3">
      <c r="E347" s="53"/>
    </row>
    <row r="348" spans="5:5" ht="15.75" hidden="1" customHeight="1" x14ac:dyDescent="0.3">
      <c r="E348" s="53"/>
    </row>
    <row r="349" spans="5:5" ht="15.75" hidden="1" customHeight="1" x14ac:dyDescent="0.3">
      <c r="E349" s="53"/>
    </row>
    <row r="350" spans="5:5" ht="15.75" hidden="1" customHeight="1" x14ac:dyDescent="0.3">
      <c r="E350" s="53"/>
    </row>
    <row r="351" spans="5:5" ht="15.75" hidden="1" customHeight="1" x14ac:dyDescent="0.3">
      <c r="E351" s="53"/>
    </row>
    <row r="352" spans="5:5" ht="15.75" hidden="1" customHeight="1" x14ac:dyDescent="0.3">
      <c r="E352" s="53"/>
    </row>
    <row r="353" spans="5:5" ht="15.75" hidden="1" customHeight="1" x14ac:dyDescent="0.3">
      <c r="E353" s="53"/>
    </row>
    <row r="354" spans="5:5" ht="15.75" hidden="1" customHeight="1" x14ac:dyDescent="0.3">
      <c r="E354" s="53"/>
    </row>
    <row r="355" spans="5:5" ht="15.75" hidden="1" customHeight="1" x14ac:dyDescent="0.3">
      <c r="E355" s="53"/>
    </row>
    <row r="356" spans="5:5" ht="15.75" hidden="1" customHeight="1" x14ac:dyDescent="0.3">
      <c r="E356" s="53"/>
    </row>
    <row r="357" spans="5:5" ht="15.75" hidden="1" customHeight="1" x14ac:dyDescent="0.3">
      <c r="E357" s="53"/>
    </row>
    <row r="358" spans="5:5" ht="15.75" hidden="1" customHeight="1" x14ac:dyDescent="0.3">
      <c r="E358" s="53"/>
    </row>
    <row r="359" spans="5:5" ht="15.75" hidden="1" customHeight="1" x14ac:dyDescent="0.3">
      <c r="E359" s="53"/>
    </row>
    <row r="360" spans="5:5" ht="15.75" hidden="1" customHeight="1" x14ac:dyDescent="0.3">
      <c r="E360" s="53"/>
    </row>
    <row r="361" spans="5:5" ht="15.75" hidden="1" customHeight="1" x14ac:dyDescent="0.3">
      <c r="E361" s="53"/>
    </row>
    <row r="362" spans="5:5" ht="15.75" hidden="1" customHeight="1" x14ac:dyDescent="0.3">
      <c r="E362" s="53"/>
    </row>
    <row r="363" spans="5:5" ht="15.75" hidden="1" customHeight="1" x14ac:dyDescent="0.3">
      <c r="E363" s="53"/>
    </row>
    <row r="364" spans="5:5" ht="15.75" hidden="1" customHeight="1" x14ac:dyDescent="0.3">
      <c r="E364" s="53"/>
    </row>
    <row r="365" spans="5:5" ht="15.75" hidden="1" customHeight="1" x14ac:dyDescent="0.3">
      <c r="E365" s="53"/>
    </row>
    <row r="366" spans="5:5" ht="15.75" hidden="1" customHeight="1" x14ac:dyDescent="0.3">
      <c r="E366" s="53"/>
    </row>
    <row r="367" spans="5:5" ht="15.75" hidden="1" customHeight="1" x14ac:dyDescent="0.3">
      <c r="E367" s="53"/>
    </row>
    <row r="368" spans="5:5" ht="15.75" hidden="1" customHeight="1" x14ac:dyDescent="0.3">
      <c r="E368" s="53"/>
    </row>
    <row r="369" spans="5:5" ht="15.75" hidden="1" customHeight="1" x14ac:dyDescent="0.3">
      <c r="E369" s="53"/>
    </row>
    <row r="370" spans="5:5" ht="15.75" hidden="1" customHeight="1" x14ac:dyDescent="0.3">
      <c r="E370" s="53"/>
    </row>
    <row r="371" spans="5:5" ht="15.75" hidden="1" customHeight="1" x14ac:dyDescent="0.3">
      <c r="E371" s="53"/>
    </row>
    <row r="372" spans="5:5" ht="15.75" hidden="1" customHeight="1" x14ac:dyDescent="0.3">
      <c r="E372" s="53"/>
    </row>
    <row r="373" spans="5:5" ht="15.75" hidden="1" customHeight="1" x14ac:dyDescent="0.3">
      <c r="E373" s="53"/>
    </row>
    <row r="374" spans="5:5" ht="15.75" hidden="1" customHeight="1" x14ac:dyDescent="0.3">
      <c r="E374" s="53"/>
    </row>
    <row r="375" spans="5:5" ht="15.75" hidden="1" customHeight="1" x14ac:dyDescent="0.3">
      <c r="E375" s="53"/>
    </row>
    <row r="376" spans="5:5" ht="15.75" hidden="1" customHeight="1" x14ac:dyDescent="0.3">
      <c r="E376" s="53"/>
    </row>
    <row r="377" spans="5:5" ht="15.75" hidden="1" customHeight="1" x14ac:dyDescent="0.3">
      <c r="E377" s="53"/>
    </row>
    <row r="378" spans="5:5" ht="15.75" hidden="1" customHeight="1" x14ac:dyDescent="0.3">
      <c r="E378" s="53"/>
    </row>
    <row r="379" spans="5:5" ht="15.75" hidden="1" customHeight="1" x14ac:dyDescent="0.3">
      <c r="E379" s="53"/>
    </row>
    <row r="380" spans="5:5" ht="15.75" hidden="1" customHeight="1" x14ac:dyDescent="0.3">
      <c r="E380" s="53"/>
    </row>
    <row r="381" spans="5:5" ht="15.75" hidden="1" customHeight="1" x14ac:dyDescent="0.3">
      <c r="E381" s="53"/>
    </row>
    <row r="382" spans="5:5" ht="15.75" hidden="1" customHeight="1" x14ac:dyDescent="0.3">
      <c r="E382" s="53"/>
    </row>
    <row r="383" spans="5:5" ht="15.75" hidden="1" customHeight="1" x14ac:dyDescent="0.3">
      <c r="E383" s="53"/>
    </row>
    <row r="384" spans="5:5" ht="15.75" hidden="1" customHeight="1" x14ac:dyDescent="0.3">
      <c r="E384" s="53"/>
    </row>
    <row r="385" spans="5:5" ht="15.75" hidden="1" customHeight="1" x14ac:dyDescent="0.3">
      <c r="E385" s="53"/>
    </row>
    <row r="386" spans="5:5" ht="15.75" hidden="1" customHeight="1" x14ac:dyDescent="0.3">
      <c r="E386" s="53"/>
    </row>
    <row r="387" spans="5:5" ht="15.75" hidden="1" customHeight="1" x14ac:dyDescent="0.3">
      <c r="E387" s="53"/>
    </row>
    <row r="388" spans="5:5" ht="15.75" hidden="1" customHeight="1" x14ac:dyDescent="0.3">
      <c r="E388" s="53"/>
    </row>
    <row r="389" spans="5:5" ht="15.75" hidden="1" customHeight="1" x14ac:dyDescent="0.3">
      <c r="E389" s="53"/>
    </row>
    <row r="390" spans="5:5" ht="15.75" hidden="1" customHeight="1" x14ac:dyDescent="0.3">
      <c r="E390" s="53"/>
    </row>
    <row r="391" spans="5:5" ht="15.75" hidden="1" customHeight="1" x14ac:dyDescent="0.3">
      <c r="E391" s="53"/>
    </row>
    <row r="392" spans="5:5" ht="15.75" hidden="1" customHeight="1" x14ac:dyDescent="0.3">
      <c r="E392" s="53"/>
    </row>
    <row r="393" spans="5:5" ht="15.75" hidden="1" customHeight="1" x14ac:dyDescent="0.3">
      <c r="E393" s="53"/>
    </row>
    <row r="394" spans="5:5" ht="15.75" hidden="1" customHeight="1" x14ac:dyDescent="0.3">
      <c r="E394" s="53"/>
    </row>
    <row r="395" spans="5:5" ht="15.75" hidden="1" customHeight="1" x14ac:dyDescent="0.3">
      <c r="E395" s="53"/>
    </row>
    <row r="396" spans="5:5" ht="15.75" hidden="1" customHeight="1" x14ac:dyDescent="0.3">
      <c r="E396" s="53"/>
    </row>
    <row r="397" spans="5:5" ht="15.75" hidden="1" customHeight="1" x14ac:dyDescent="0.3">
      <c r="E397" s="53"/>
    </row>
    <row r="398" spans="5:5" ht="15.75" hidden="1" customHeight="1" x14ac:dyDescent="0.3">
      <c r="E398" s="53"/>
    </row>
    <row r="399" spans="5:5" ht="15.75" hidden="1" customHeight="1" x14ac:dyDescent="0.3">
      <c r="E399" s="53"/>
    </row>
    <row r="400" spans="5:5" ht="15.75" hidden="1" customHeight="1" x14ac:dyDescent="0.3">
      <c r="E400" s="53"/>
    </row>
    <row r="401" spans="5:5" ht="15.75" hidden="1" customHeight="1" x14ac:dyDescent="0.3">
      <c r="E401" s="53"/>
    </row>
    <row r="402" spans="5:5" ht="15.75" hidden="1" customHeight="1" x14ac:dyDescent="0.3">
      <c r="E402" s="53"/>
    </row>
    <row r="403" spans="5:5" ht="15.75" hidden="1" customHeight="1" x14ac:dyDescent="0.3">
      <c r="E403" s="53"/>
    </row>
    <row r="404" spans="5:5" ht="15.75" hidden="1" customHeight="1" x14ac:dyDescent="0.3">
      <c r="E404" s="53"/>
    </row>
    <row r="405" spans="5:5" ht="15.75" hidden="1" customHeight="1" x14ac:dyDescent="0.3">
      <c r="E405" s="53"/>
    </row>
    <row r="406" spans="5:5" ht="15.75" hidden="1" customHeight="1" x14ac:dyDescent="0.3">
      <c r="E406" s="53"/>
    </row>
    <row r="407" spans="5:5" ht="15.75" hidden="1" customHeight="1" x14ac:dyDescent="0.3">
      <c r="E407" s="53"/>
    </row>
    <row r="408" spans="5:5" ht="15.75" hidden="1" customHeight="1" x14ac:dyDescent="0.3">
      <c r="E408" s="53"/>
    </row>
    <row r="409" spans="5:5" ht="15.75" hidden="1" customHeight="1" x14ac:dyDescent="0.3">
      <c r="E409" s="53"/>
    </row>
    <row r="410" spans="5:5" ht="15.75" hidden="1" customHeight="1" x14ac:dyDescent="0.3">
      <c r="E410" s="53"/>
    </row>
    <row r="411" spans="5:5" ht="15.75" hidden="1" customHeight="1" x14ac:dyDescent="0.3">
      <c r="E411" s="53"/>
    </row>
    <row r="412" spans="5:5" ht="15.75" hidden="1" customHeight="1" x14ac:dyDescent="0.3">
      <c r="E412" s="53"/>
    </row>
    <row r="413" spans="5:5" ht="15.75" hidden="1" customHeight="1" x14ac:dyDescent="0.3">
      <c r="E413" s="53"/>
    </row>
    <row r="414" spans="5:5" ht="15.75" hidden="1" customHeight="1" x14ac:dyDescent="0.3">
      <c r="E414" s="53"/>
    </row>
    <row r="415" spans="5:5" ht="15.75" hidden="1" customHeight="1" x14ac:dyDescent="0.3">
      <c r="E415" s="53"/>
    </row>
    <row r="416" spans="5:5" ht="15.75" hidden="1" customHeight="1" x14ac:dyDescent="0.3">
      <c r="E416" s="53"/>
    </row>
    <row r="417" spans="5:5" ht="15.75" hidden="1" customHeight="1" x14ac:dyDescent="0.3">
      <c r="E417" s="53"/>
    </row>
    <row r="418" spans="5:5" ht="15.75" hidden="1" customHeight="1" x14ac:dyDescent="0.3">
      <c r="E418" s="53"/>
    </row>
    <row r="419" spans="5:5" ht="15.75" hidden="1" customHeight="1" x14ac:dyDescent="0.3">
      <c r="E419" s="53"/>
    </row>
    <row r="420" spans="5:5" ht="15.75" hidden="1" customHeight="1" x14ac:dyDescent="0.3">
      <c r="E420" s="53"/>
    </row>
    <row r="421" spans="5:5" ht="15.75" hidden="1" customHeight="1" x14ac:dyDescent="0.3">
      <c r="E421" s="53"/>
    </row>
    <row r="422" spans="5:5" ht="15.75" hidden="1" customHeight="1" x14ac:dyDescent="0.3">
      <c r="E422" s="53"/>
    </row>
    <row r="423" spans="5:5" ht="15.75" hidden="1" customHeight="1" x14ac:dyDescent="0.3">
      <c r="E423" s="53"/>
    </row>
    <row r="424" spans="5:5" ht="15.75" hidden="1" customHeight="1" x14ac:dyDescent="0.3">
      <c r="E424" s="53"/>
    </row>
    <row r="425" spans="5:5" ht="15.75" hidden="1" customHeight="1" x14ac:dyDescent="0.3">
      <c r="E425" s="53"/>
    </row>
    <row r="426" spans="5:5" ht="15.75" hidden="1" customHeight="1" x14ac:dyDescent="0.3">
      <c r="E426" s="53"/>
    </row>
    <row r="427" spans="5:5" ht="15.75" hidden="1" customHeight="1" x14ac:dyDescent="0.3">
      <c r="E427" s="53"/>
    </row>
    <row r="428" spans="5:5" ht="15.75" hidden="1" customHeight="1" x14ac:dyDescent="0.3">
      <c r="E428" s="53"/>
    </row>
    <row r="429" spans="5:5" ht="15.75" hidden="1" customHeight="1" x14ac:dyDescent="0.3">
      <c r="E429" s="53"/>
    </row>
    <row r="430" spans="5:5" ht="15.75" hidden="1" customHeight="1" x14ac:dyDescent="0.3">
      <c r="E430" s="53"/>
    </row>
    <row r="431" spans="5:5" ht="15.75" hidden="1" customHeight="1" x14ac:dyDescent="0.3">
      <c r="E431" s="53"/>
    </row>
    <row r="432" spans="5:5" ht="15.75" hidden="1" customHeight="1" x14ac:dyDescent="0.3">
      <c r="E432" s="53"/>
    </row>
    <row r="433" spans="5:5" ht="15.75" hidden="1" customHeight="1" x14ac:dyDescent="0.3">
      <c r="E433" s="53"/>
    </row>
    <row r="434" spans="5:5" ht="15.75" hidden="1" customHeight="1" x14ac:dyDescent="0.3">
      <c r="E434" s="53"/>
    </row>
    <row r="435" spans="5:5" ht="15.75" hidden="1" customHeight="1" x14ac:dyDescent="0.3">
      <c r="E435" s="53"/>
    </row>
    <row r="436" spans="5:5" ht="15.75" hidden="1" customHeight="1" x14ac:dyDescent="0.3">
      <c r="E436" s="53"/>
    </row>
    <row r="437" spans="5:5" ht="15.75" hidden="1" customHeight="1" x14ac:dyDescent="0.3">
      <c r="E437" s="53"/>
    </row>
    <row r="438" spans="5:5" ht="15.75" hidden="1" customHeight="1" x14ac:dyDescent="0.3">
      <c r="E438" s="53"/>
    </row>
    <row r="439" spans="5:5" ht="15.75" hidden="1" customHeight="1" x14ac:dyDescent="0.3">
      <c r="E439" s="53"/>
    </row>
    <row r="440" spans="5:5" ht="15.75" hidden="1" customHeight="1" x14ac:dyDescent="0.3">
      <c r="E440" s="53"/>
    </row>
    <row r="441" spans="5:5" ht="15.75" hidden="1" customHeight="1" x14ac:dyDescent="0.3">
      <c r="E441" s="53"/>
    </row>
    <row r="442" spans="5:5" ht="15.75" hidden="1" customHeight="1" x14ac:dyDescent="0.3">
      <c r="E442" s="53"/>
    </row>
    <row r="443" spans="5:5" ht="15.75" hidden="1" customHeight="1" x14ac:dyDescent="0.3">
      <c r="E443" s="53"/>
    </row>
    <row r="444" spans="5:5" ht="15.75" hidden="1" customHeight="1" x14ac:dyDescent="0.3">
      <c r="E444" s="53"/>
    </row>
    <row r="445" spans="5:5" ht="15.75" hidden="1" customHeight="1" x14ac:dyDescent="0.3">
      <c r="E445" s="53"/>
    </row>
    <row r="446" spans="5:5" ht="15.75" hidden="1" customHeight="1" x14ac:dyDescent="0.3">
      <c r="E446" s="53"/>
    </row>
    <row r="447" spans="5:5" ht="15.75" hidden="1" customHeight="1" x14ac:dyDescent="0.3">
      <c r="E447" s="53"/>
    </row>
    <row r="448" spans="5:5" ht="15.75" hidden="1" customHeight="1" x14ac:dyDescent="0.3">
      <c r="E448" s="53"/>
    </row>
    <row r="449" spans="5:5" ht="15.75" hidden="1" customHeight="1" x14ac:dyDescent="0.3">
      <c r="E449" s="53"/>
    </row>
    <row r="450" spans="5:5" ht="15.75" hidden="1" customHeight="1" x14ac:dyDescent="0.3">
      <c r="E450" s="53"/>
    </row>
    <row r="451" spans="5:5" ht="15.75" hidden="1" customHeight="1" x14ac:dyDescent="0.3">
      <c r="E451" s="53"/>
    </row>
    <row r="452" spans="5:5" ht="15.75" hidden="1" customHeight="1" x14ac:dyDescent="0.3">
      <c r="E452" s="53"/>
    </row>
    <row r="453" spans="5:5" ht="15.75" hidden="1" customHeight="1" x14ac:dyDescent="0.3">
      <c r="E453" s="53"/>
    </row>
    <row r="454" spans="5:5" ht="15.75" hidden="1" customHeight="1" x14ac:dyDescent="0.3">
      <c r="E454" s="53"/>
    </row>
    <row r="455" spans="5:5" ht="15.75" hidden="1" customHeight="1" x14ac:dyDescent="0.3">
      <c r="E455" s="53"/>
    </row>
    <row r="456" spans="5:5" ht="15.75" hidden="1" customHeight="1" x14ac:dyDescent="0.3">
      <c r="E456" s="53"/>
    </row>
    <row r="457" spans="5:5" ht="15.75" hidden="1" customHeight="1" x14ac:dyDescent="0.3">
      <c r="E457" s="53"/>
    </row>
    <row r="458" spans="5:5" ht="15.75" hidden="1" customHeight="1" x14ac:dyDescent="0.3">
      <c r="E458" s="53"/>
    </row>
    <row r="459" spans="5:5" ht="15.75" hidden="1" customHeight="1" x14ac:dyDescent="0.3">
      <c r="E459" s="53"/>
    </row>
    <row r="460" spans="5:5" ht="15.75" hidden="1" customHeight="1" x14ac:dyDescent="0.3">
      <c r="E460" s="53"/>
    </row>
    <row r="461" spans="5:5" ht="15.75" hidden="1" customHeight="1" x14ac:dyDescent="0.3">
      <c r="E461" s="53"/>
    </row>
    <row r="462" spans="5:5" ht="15.75" hidden="1" customHeight="1" x14ac:dyDescent="0.3">
      <c r="E462" s="53"/>
    </row>
    <row r="463" spans="5:5" ht="15.75" hidden="1" customHeight="1" x14ac:dyDescent="0.3">
      <c r="E463" s="53"/>
    </row>
    <row r="464" spans="5:5" ht="15.75" hidden="1" customHeight="1" x14ac:dyDescent="0.3">
      <c r="E464" s="53"/>
    </row>
    <row r="465" spans="5:5" ht="15.75" hidden="1" customHeight="1" x14ac:dyDescent="0.3">
      <c r="E465" s="53"/>
    </row>
    <row r="466" spans="5:5" ht="15.75" hidden="1" customHeight="1" x14ac:dyDescent="0.3">
      <c r="E466" s="53"/>
    </row>
    <row r="467" spans="5:5" ht="15.75" hidden="1" customHeight="1" x14ac:dyDescent="0.3">
      <c r="E467" s="53"/>
    </row>
    <row r="468" spans="5:5" ht="15.75" hidden="1" customHeight="1" x14ac:dyDescent="0.3">
      <c r="E468" s="53"/>
    </row>
    <row r="469" spans="5:5" ht="15.75" hidden="1" customHeight="1" x14ac:dyDescent="0.3">
      <c r="E469" s="53"/>
    </row>
    <row r="470" spans="5:5" ht="15.75" hidden="1" customHeight="1" x14ac:dyDescent="0.3">
      <c r="E470" s="53"/>
    </row>
    <row r="471" spans="5:5" ht="15.75" hidden="1" customHeight="1" x14ac:dyDescent="0.3">
      <c r="E471" s="53"/>
    </row>
    <row r="472" spans="5:5" ht="15.75" hidden="1" customHeight="1" x14ac:dyDescent="0.3">
      <c r="E472" s="53"/>
    </row>
    <row r="473" spans="5:5" ht="15.75" hidden="1" customHeight="1" x14ac:dyDescent="0.3">
      <c r="E473" s="53"/>
    </row>
    <row r="474" spans="5:5" ht="15.75" hidden="1" customHeight="1" x14ac:dyDescent="0.3">
      <c r="E474" s="53"/>
    </row>
    <row r="475" spans="5:5" ht="15.75" hidden="1" customHeight="1" x14ac:dyDescent="0.3">
      <c r="E475" s="53"/>
    </row>
    <row r="476" spans="5:5" ht="15.75" hidden="1" customHeight="1" x14ac:dyDescent="0.3">
      <c r="E476" s="53"/>
    </row>
    <row r="477" spans="5:5" ht="15.75" hidden="1" customHeight="1" x14ac:dyDescent="0.3">
      <c r="E477" s="53"/>
    </row>
    <row r="478" spans="5:5" ht="15.75" hidden="1" customHeight="1" x14ac:dyDescent="0.3">
      <c r="E478" s="53"/>
    </row>
    <row r="479" spans="5:5" ht="15.75" hidden="1" customHeight="1" x14ac:dyDescent="0.3">
      <c r="E479" s="53"/>
    </row>
    <row r="480" spans="5:5" ht="15.75" hidden="1" customHeight="1" x14ac:dyDescent="0.3">
      <c r="E480" s="53"/>
    </row>
    <row r="481" spans="5:5" ht="15.75" hidden="1" customHeight="1" x14ac:dyDescent="0.3">
      <c r="E481" s="53"/>
    </row>
    <row r="482" spans="5:5" ht="15.75" hidden="1" customHeight="1" x14ac:dyDescent="0.3">
      <c r="E482" s="53"/>
    </row>
    <row r="483" spans="5:5" ht="15.75" hidden="1" customHeight="1" x14ac:dyDescent="0.3">
      <c r="E483" s="53"/>
    </row>
    <row r="484" spans="5:5" ht="15.75" hidden="1" customHeight="1" x14ac:dyDescent="0.3">
      <c r="E484" s="53"/>
    </row>
    <row r="485" spans="5:5" ht="15.75" hidden="1" customHeight="1" x14ac:dyDescent="0.3">
      <c r="E485" s="53"/>
    </row>
    <row r="486" spans="5:5" ht="15.75" hidden="1" customHeight="1" x14ac:dyDescent="0.3">
      <c r="E486" s="53"/>
    </row>
    <row r="487" spans="5:5" ht="15.75" hidden="1" customHeight="1" x14ac:dyDescent="0.3">
      <c r="E487" s="53"/>
    </row>
    <row r="488" spans="5:5" ht="15.75" hidden="1" customHeight="1" x14ac:dyDescent="0.3">
      <c r="E488" s="53"/>
    </row>
    <row r="489" spans="5:5" ht="15.75" hidden="1" customHeight="1" x14ac:dyDescent="0.3">
      <c r="E489" s="53"/>
    </row>
    <row r="490" spans="5:5" ht="15.75" hidden="1" customHeight="1" x14ac:dyDescent="0.3">
      <c r="E490" s="53"/>
    </row>
    <row r="491" spans="5:5" ht="15.75" hidden="1" customHeight="1" x14ac:dyDescent="0.3">
      <c r="E491" s="53"/>
    </row>
    <row r="492" spans="5:5" ht="15.75" hidden="1" customHeight="1" x14ac:dyDescent="0.3">
      <c r="E492" s="53"/>
    </row>
    <row r="493" spans="5:5" ht="15.75" hidden="1" customHeight="1" x14ac:dyDescent="0.3">
      <c r="E493" s="53"/>
    </row>
    <row r="494" spans="5:5" ht="15.75" hidden="1" customHeight="1" x14ac:dyDescent="0.3">
      <c r="E494" s="53"/>
    </row>
    <row r="495" spans="5:5" ht="15.75" hidden="1" customHeight="1" x14ac:dyDescent="0.3">
      <c r="E495" s="53"/>
    </row>
    <row r="496" spans="5:5" ht="15.75" hidden="1" customHeight="1" x14ac:dyDescent="0.3">
      <c r="E496" s="53"/>
    </row>
    <row r="497" spans="5:5" ht="15.75" hidden="1" customHeight="1" x14ac:dyDescent="0.3">
      <c r="E497" s="53"/>
    </row>
    <row r="498" spans="5:5" ht="15.75" hidden="1" customHeight="1" x14ac:dyDescent="0.3">
      <c r="E498" s="53"/>
    </row>
    <row r="499" spans="5:5" ht="15.75" hidden="1" customHeight="1" x14ac:dyDescent="0.3">
      <c r="E499" s="53"/>
    </row>
    <row r="500" spans="5:5" ht="15.75" hidden="1" customHeight="1" x14ac:dyDescent="0.3">
      <c r="E500" s="53"/>
    </row>
    <row r="501" spans="5:5" ht="15.75" hidden="1" customHeight="1" x14ac:dyDescent="0.3">
      <c r="E501" s="53"/>
    </row>
    <row r="502" spans="5:5" ht="15.75" hidden="1" customHeight="1" x14ac:dyDescent="0.3">
      <c r="E502" s="53"/>
    </row>
    <row r="503" spans="5:5" ht="15.75" hidden="1" customHeight="1" x14ac:dyDescent="0.3">
      <c r="E503" s="53"/>
    </row>
    <row r="504" spans="5:5" ht="15.75" hidden="1" customHeight="1" x14ac:dyDescent="0.3">
      <c r="E504" s="53"/>
    </row>
    <row r="505" spans="5:5" ht="15.75" hidden="1" customHeight="1" x14ac:dyDescent="0.3">
      <c r="E505" s="53"/>
    </row>
    <row r="506" spans="5:5" ht="15.75" hidden="1" customHeight="1" x14ac:dyDescent="0.3">
      <c r="E506" s="53"/>
    </row>
    <row r="507" spans="5:5" ht="15.75" hidden="1" customHeight="1" x14ac:dyDescent="0.3">
      <c r="E507" s="53"/>
    </row>
    <row r="508" spans="5:5" ht="15.75" hidden="1" customHeight="1" x14ac:dyDescent="0.3">
      <c r="E508" s="53"/>
    </row>
    <row r="509" spans="5:5" ht="15.75" hidden="1" customHeight="1" x14ac:dyDescent="0.3">
      <c r="E509" s="53"/>
    </row>
    <row r="510" spans="5:5" ht="15.75" hidden="1" customHeight="1" x14ac:dyDescent="0.3">
      <c r="E510" s="53"/>
    </row>
    <row r="511" spans="5:5" ht="15.75" hidden="1" customHeight="1" x14ac:dyDescent="0.3">
      <c r="E511" s="53"/>
    </row>
    <row r="512" spans="5:5" ht="15.75" hidden="1" customHeight="1" x14ac:dyDescent="0.3">
      <c r="E512" s="53"/>
    </row>
    <row r="513" spans="5:5" ht="15.75" hidden="1" customHeight="1" x14ac:dyDescent="0.3">
      <c r="E513" s="53"/>
    </row>
    <row r="514" spans="5:5" ht="15.75" hidden="1" customHeight="1" x14ac:dyDescent="0.3">
      <c r="E514" s="53"/>
    </row>
    <row r="515" spans="5:5" ht="15.75" hidden="1" customHeight="1" x14ac:dyDescent="0.3">
      <c r="E515" s="53"/>
    </row>
    <row r="516" spans="5:5" ht="15.75" hidden="1" customHeight="1" x14ac:dyDescent="0.3">
      <c r="E516" s="53"/>
    </row>
    <row r="517" spans="5:5" ht="15.75" hidden="1" customHeight="1" x14ac:dyDescent="0.3">
      <c r="E517" s="53"/>
    </row>
    <row r="518" spans="5:5" ht="15.75" hidden="1" customHeight="1" x14ac:dyDescent="0.3">
      <c r="E518" s="53"/>
    </row>
    <row r="519" spans="5:5" ht="15.75" hidden="1" customHeight="1" x14ac:dyDescent="0.3">
      <c r="E519" s="53"/>
    </row>
    <row r="520" spans="5:5" ht="15.75" hidden="1" customHeight="1" x14ac:dyDescent="0.3">
      <c r="E520" s="53"/>
    </row>
    <row r="521" spans="5:5" ht="15.75" hidden="1" customHeight="1" x14ac:dyDescent="0.3">
      <c r="E521" s="53"/>
    </row>
    <row r="522" spans="5:5" ht="15.75" hidden="1" customHeight="1" x14ac:dyDescent="0.3">
      <c r="E522" s="53"/>
    </row>
    <row r="523" spans="5:5" ht="15.75" hidden="1" customHeight="1" x14ac:dyDescent="0.3">
      <c r="E523" s="53"/>
    </row>
    <row r="524" spans="5:5" ht="15.75" hidden="1" customHeight="1" x14ac:dyDescent="0.3">
      <c r="E524" s="53"/>
    </row>
    <row r="525" spans="5:5" ht="15.75" hidden="1" customHeight="1" x14ac:dyDescent="0.3">
      <c r="E525" s="53"/>
    </row>
    <row r="526" spans="5:5" ht="15.75" hidden="1" customHeight="1" x14ac:dyDescent="0.3">
      <c r="E526" s="53"/>
    </row>
    <row r="527" spans="5:5" ht="15.75" hidden="1" customHeight="1" x14ac:dyDescent="0.3">
      <c r="E527" s="53"/>
    </row>
    <row r="528" spans="5:5" ht="15.75" hidden="1" customHeight="1" x14ac:dyDescent="0.3">
      <c r="E528" s="53"/>
    </row>
    <row r="529" spans="5:5" ht="15.75" hidden="1" customHeight="1" x14ac:dyDescent="0.3">
      <c r="E529" s="53"/>
    </row>
    <row r="530" spans="5:5" ht="15.75" hidden="1" customHeight="1" x14ac:dyDescent="0.3">
      <c r="E530" s="53"/>
    </row>
    <row r="531" spans="5:5" ht="15.75" hidden="1" customHeight="1" x14ac:dyDescent="0.3">
      <c r="E531" s="53"/>
    </row>
    <row r="532" spans="5:5" ht="15.75" hidden="1" customHeight="1" x14ac:dyDescent="0.3">
      <c r="E532" s="53"/>
    </row>
    <row r="533" spans="5:5" ht="15.75" hidden="1" customHeight="1" x14ac:dyDescent="0.3">
      <c r="E533" s="53"/>
    </row>
    <row r="534" spans="5:5" ht="15.75" hidden="1" customHeight="1" x14ac:dyDescent="0.3">
      <c r="E534" s="53"/>
    </row>
    <row r="535" spans="5:5" ht="15.75" hidden="1" customHeight="1" x14ac:dyDescent="0.3">
      <c r="E535" s="53"/>
    </row>
    <row r="536" spans="5:5" ht="15.75" hidden="1" customHeight="1" x14ac:dyDescent="0.3">
      <c r="E536" s="53"/>
    </row>
    <row r="537" spans="5:5" ht="15.75" hidden="1" customHeight="1" x14ac:dyDescent="0.3">
      <c r="E537" s="53"/>
    </row>
    <row r="538" spans="5:5" ht="15.75" hidden="1" customHeight="1" x14ac:dyDescent="0.3">
      <c r="E538" s="53"/>
    </row>
    <row r="539" spans="5:5" ht="15.75" hidden="1" customHeight="1" x14ac:dyDescent="0.3">
      <c r="E539" s="53"/>
    </row>
    <row r="540" spans="5:5" ht="15.75" hidden="1" customHeight="1" x14ac:dyDescent="0.3">
      <c r="E540" s="53"/>
    </row>
    <row r="541" spans="5:5" ht="15.75" hidden="1" customHeight="1" x14ac:dyDescent="0.3">
      <c r="E541" s="53"/>
    </row>
    <row r="542" spans="5:5" ht="15.75" hidden="1" customHeight="1" x14ac:dyDescent="0.3">
      <c r="E542" s="53"/>
    </row>
    <row r="543" spans="5:5" ht="15.75" hidden="1" customHeight="1" x14ac:dyDescent="0.3">
      <c r="E543" s="53"/>
    </row>
    <row r="544" spans="5:5" ht="15.75" hidden="1" customHeight="1" x14ac:dyDescent="0.3">
      <c r="E544" s="53"/>
    </row>
    <row r="545" spans="5:5" ht="15.75" hidden="1" customHeight="1" x14ac:dyDescent="0.3">
      <c r="E545" s="53"/>
    </row>
    <row r="546" spans="5:5" ht="15.75" hidden="1" customHeight="1" x14ac:dyDescent="0.3">
      <c r="E546" s="53"/>
    </row>
    <row r="547" spans="5:5" ht="15.75" hidden="1" customHeight="1" x14ac:dyDescent="0.3">
      <c r="E547" s="53"/>
    </row>
    <row r="548" spans="5:5" ht="15.75" hidden="1" customHeight="1" x14ac:dyDescent="0.3">
      <c r="E548" s="53"/>
    </row>
    <row r="549" spans="5:5" ht="15.75" hidden="1" customHeight="1" x14ac:dyDescent="0.3">
      <c r="E549" s="53"/>
    </row>
    <row r="550" spans="5:5" ht="15.75" hidden="1" customHeight="1" x14ac:dyDescent="0.3">
      <c r="E550" s="53"/>
    </row>
    <row r="551" spans="5:5" ht="15.75" hidden="1" customHeight="1" x14ac:dyDescent="0.3">
      <c r="E551" s="53"/>
    </row>
    <row r="552" spans="5:5" ht="15.75" hidden="1" customHeight="1" x14ac:dyDescent="0.3">
      <c r="E552" s="53"/>
    </row>
    <row r="553" spans="5:5" ht="15.75" hidden="1" customHeight="1" x14ac:dyDescent="0.3">
      <c r="E553" s="53"/>
    </row>
    <row r="554" spans="5:5" ht="15.75" hidden="1" customHeight="1" x14ac:dyDescent="0.3">
      <c r="E554" s="53"/>
    </row>
    <row r="555" spans="5:5" ht="15.75" hidden="1" customHeight="1" x14ac:dyDescent="0.3">
      <c r="E555" s="53"/>
    </row>
    <row r="556" spans="5:5" ht="15.75" hidden="1" customHeight="1" x14ac:dyDescent="0.3">
      <c r="E556" s="53"/>
    </row>
    <row r="557" spans="5:5" ht="15.75" hidden="1" customHeight="1" x14ac:dyDescent="0.3">
      <c r="E557" s="53"/>
    </row>
    <row r="558" spans="5:5" ht="15.75" hidden="1" customHeight="1" x14ac:dyDescent="0.3">
      <c r="E558" s="53"/>
    </row>
    <row r="559" spans="5:5" ht="15.75" hidden="1" customHeight="1" x14ac:dyDescent="0.3">
      <c r="E559" s="53"/>
    </row>
    <row r="560" spans="5:5" ht="15.75" hidden="1" customHeight="1" x14ac:dyDescent="0.3">
      <c r="E560" s="53"/>
    </row>
    <row r="561" spans="5:5" ht="15.75" hidden="1" customHeight="1" x14ac:dyDescent="0.3">
      <c r="E561" s="53"/>
    </row>
    <row r="562" spans="5:5" ht="15.75" hidden="1" customHeight="1" x14ac:dyDescent="0.3">
      <c r="E562" s="53"/>
    </row>
    <row r="563" spans="5:5" ht="15.75" hidden="1" customHeight="1" x14ac:dyDescent="0.3">
      <c r="E563" s="53"/>
    </row>
    <row r="564" spans="5:5" ht="15.75" hidden="1" customHeight="1" x14ac:dyDescent="0.3">
      <c r="E564" s="53"/>
    </row>
    <row r="565" spans="5:5" ht="15.75" hidden="1" customHeight="1" x14ac:dyDescent="0.3">
      <c r="E565" s="53"/>
    </row>
    <row r="566" spans="5:5" ht="15.75" hidden="1" customHeight="1" x14ac:dyDescent="0.3">
      <c r="E566" s="53"/>
    </row>
    <row r="567" spans="5:5" ht="15.75" hidden="1" customHeight="1" x14ac:dyDescent="0.3">
      <c r="E567" s="53"/>
    </row>
    <row r="568" spans="5:5" ht="15.75" hidden="1" customHeight="1" x14ac:dyDescent="0.3">
      <c r="E568" s="53"/>
    </row>
    <row r="569" spans="5:5" ht="15.75" hidden="1" customHeight="1" x14ac:dyDescent="0.3">
      <c r="E569" s="53"/>
    </row>
    <row r="570" spans="5:5" ht="15.75" hidden="1" customHeight="1" x14ac:dyDescent="0.3">
      <c r="E570" s="53"/>
    </row>
    <row r="571" spans="5:5" ht="15.75" hidden="1" customHeight="1" x14ac:dyDescent="0.3">
      <c r="E571" s="53"/>
    </row>
    <row r="572" spans="5:5" ht="15.75" hidden="1" customHeight="1" x14ac:dyDescent="0.3">
      <c r="E572" s="53"/>
    </row>
    <row r="573" spans="5:5" ht="15.75" hidden="1" customHeight="1" x14ac:dyDescent="0.3">
      <c r="E573" s="53"/>
    </row>
    <row r="574" spans="5:5" ht="15.75" hidden="1" customHeight="1" x14ac:dyDescent="0.3">
      <c r="E574" s="53"/>
    </row>
    <row r="575" spans="5:5" ht="15.75" hidden="1" customHeight="1" x14ac:dyDescent="0.3">
      <c r="E575" s="53"/>
    </row>
    <row r="576" spans="5:5" ht="15.75" hidden="1" customHeight="1" x14ac:dyDescent="0.3">
      <c r="E576" s="53"/>
    </row>
    <row r="577" spans="5:5" ht="15.75" hidden="1" customHeight="1" x14ac:dyDescent="0.3">
      <c r="E577" s="53"/>
    </row>
    <row r="578" spans="5:5" ht="15.75" hidden="1" customHeight="1" x14ac:dyDescent="0.3">
      <c r="E578" s="53"/>
    </row>
    <row r="579" spans="5:5" ht="15.75" hidden="1" customHeight="1" x14ac:dyDescent="0.3">
      <c r="E579" s="53"/>
    </row>
    <row r="580" spans="5:5" ht="15.75" hidden="1" customHeight="1" x14ac:dyDescent="0.3">
      <c r="E580" s="53"/>
    </row>
    <row r="581" spans="5:5" ht="15.75" hidden="1" customHeight="1" x14ac:dyDescent="0.3">
      <c r="E581" s="53"/>
    </row>
    <row r="582" spans="5:5" ht="15.75" hidden="1" customHeight="1" x14ac:dyDescent="0.3">
      <c r="E582" s="53"/>
    </row>
    <row r="583" spans="5:5" ht="15.75" hidden="1" customHeight="1" x14ac:dyDescent="0.3">
      <c r="E583" s="53"/>
    </row>
    <row r="584" spans="5:5" ht="15.75" hidden="1" customHeight="1" x14ac:dyDescent="0.3">
      <c r="E584" s="53"/>
    </row>
    <row r="585" spans="5:5" ht="15.75" hidden="1" customHeight="1" x14ac:dyDescent="0.3">
      <c r="E585" s="53"/>
    </row>
    <row r="586" spans="5:5" ht="15.75" hidden="1" customHeight="1" x14ac:dyDescent="0.3">
      <c r="E586" s="53"/>
    </row>
    <row r="587" spans="5:5" ht="15.75" hidden="1" customHeight="1" x14ac:dyDescent="0.3">
      <c r="E587" s="53"/>
    </row>
    <row r="588" spans="5:5" ht="15.75" hidden="1" customHeight="1" x14ac:dyDescent="0.3">
      <c r="E588" s="53"/>
    </row>
    <row r="589" spans="5:5" ht="15.75" hidden="1" customHeight="1" x14ac:dyDescent="0.3">
      <c r="E589" s="53"/>
    </row>
    <row r="590" spans="5:5" ht="15.75" hidden="1" customHeight="1" x14ac:dyDescent="0.3">
      <c r="E590" s="53"/>
    </row>
    <row r="591" spans="5:5" ht="15.75" hidden="1" customHeight="1" x14ac:dyDescent="0.3">
      <c r="E591" s="53"/>
    </row>
    <row r="592" spans="5:5" ht="15.75" hidden="1" customHeight="1" x14ac:dyDescent="0.3">
      <c r="E592" s="53"/>
    </row>
    <row r="593" spans="5:5" ht="15.75" hidden="1" customHeight="1" x14ac:dyDescent="0.3">
      <c r="E593" s="53"/>
    </row>
    <row r="594" spans="5:5" ht="15.75" hidden="1" customHeight="1" x14ac:dyDescent="0.3">
      <c r="E594" s="53"/>
    </row>
    <row r="595" spans="5:5" ht="15.75" hidden="1" customHeight="1" x14ac:dyDescent="0.3">
      <c r="E595" s="53"/>
    </row>
    <row r="596" spans="5:5" ht="15.75" hidden="1" customHeight="1" x14ac:dyDescent="0.3">
      <c r="E596" s="53"/>
    </row>
    <row r="597" spans="5:5" ht="15.75" hidden="1" customHeight="1" x14ac:dyDescent="0.3">
      <c r="E597" s="53"/>
    </row>
    <row r="598" spans="5:5" ht="15.75" hidden="1" customHeight="1" x14ac:dyDescent="0.3">
      <c r="E598" s="53"/>
    </row>
    <row r="599" spans="5:5" ht="15.75" hidden="1" customHeight="1" x14ac:dyDescent="0.3">
      <c r="E599" s="53"/>
    </row>
    <row r="600" spans="5:5" ht="15.75" hidden="1" customHeight="1" x14ac:dyDescent="0.3">
      <c r="E600" s="53"/>
    </row>
    <row r="601" spans="5:5" ht="15.75" hidden="1" customHeight="1" x14ac:dyDescent="0.3">
      <c r="E601" s="53"/>
    </row>
    <row r="602" spans="5:5" ht="15.75" hidden="1" customHeight="1" x14ac:dyDescent="0.3">
      <c r="E602" s="53"/>
    </row>
    <row r="603" spans="5:5" ht="15.75" hidden="1" customHeight="1" x14ac:dyDescent="0.3">
      <c r="E603" s="53"/>
    </row>
    <row r="604" spans="5:5" ht="15.75" hidden="1" customHeight="1" x14ac:dyDescent="0.3">
      <c r="E604" s="53"/>
    </row>
    <row r="605" spans="5:5" ht="15.75" hidden="1" customHeight="1" x14ac:dyDescent="0.3">
      <c r="E605" s="53"/>
    </row>
    <row r="606" spans="5:5" ht="15.75" hidden="1" customHeight="1" x14ac:dyDescent="0.3">
      <c r="E606" s="53"/>
    </row>
    <row r="607" spans="5:5" ht="15.75" hidden="1" customHeight="1" x14ac:dyDescent="0.3">
      <c r="E607" s="53"/>
    </row>
    <row r="608" spans="5:5" ht="15.75" hidden="1" customHeight="1" x14ac:dyDescent="0.3">
      <c r="E608" s="53"/>
    </row>
    <row r="609" spans="5:5" ht="15.75" hidden="1" customHeight="1" x14ac:dyDescent="0.3">
      <c r="E609" s="53"/>
    </row>
    <row r="610" spans="5:5" ht="15.75" hidden="1" customHeight="1" x14ac:dyDescent="0.3">
      <c r="E610" s="53"/>
    </row>
    <row r="611" spans="5:5" ht="15.75" hidden="1" customHeight="1" x14ac:dyDescent="0.3">
      <c r="E611" s="53"/>
    </row>
    <row r="612" spans="5:5" ht="15.75" hidden="1" customHeight="1" x14ac:dyDescent="0.3">
      <c r="E612" s="53"/>
    </row>
    <row r="613" spans="5:5" ht="15.75" hidden="1" customHeight="1" x14ac:dyDescent="0.3">
      <c r="E613" s="53"/>
    </row>
    <row r="614" spans="5:5" ht="15.75" hidden="1" customHeight="1" x14ac:dyDescent="0.3">
      <c r="E614" s="53"/>
    </row>
    <row r="615" spans="5:5" ht="15.75" hidden="1" customHeight="1" x14ac:dyDescent="0.3">
      <c r="E615" s="53"/>
    </row>
    <row r="616" spans="5:5" ht="15.75" hidden="1" customHeight="1" x14ac:dyDescent="0.3">
      <c r="E616" s="53"/>
    </row>
    <row r="617" spans="5:5" ht="15.75" hidden="1" customHeight="1" x14ac:dyDescent="0.3">
      <c r="E617" s="53"/>
    </row>
    <row r="618" spans="5:5" ht="15.75" hidden="1" customHeight="1" x14ac:dyDescent="0.3">
      <c r="E618" s="53"/>
    </row>
    <row r="619" spans="5:5" ht="15.75" hidden="1" customHeight="1" x14ac:dyDescent="0.3">
      <c r="E619" s="53"/>
    </row>
    <row r="620" spans="5:5" ht="15.75" hidden="1" customHeight="1" x14ac:dyDescent="0.3">
      <c r="E620" s="53"/>
    </row>
    <row r="621" spans="5:5" ht="15.75" hidden="1" customHeight="1" x14ac:dyDescent="0.3">
      <c r="E621" s="53"/>
    </row>
    <row r="622" spans="5:5" ht="15.75" hidden="1" customHeight="1" x14ac:dyDescent="0.3">
      <c r="E622" s="53"/>
    </row>
    <row r="623" spans="5:5" ht="15.75" hidden="1" customHeight="1" x14ac:dyDescent="0.3">
      <c r="E623" s="53"/>
    </row>
    <row r="624" spans="5:5" ht="15.75" hidden="1" customHeight="1" x14ac:dyDescent="0.3">
      <c r="E624" s="53"/>
    </row>
    <row r="625" spans="5:5" ht="15.75" hidden="1" customHeight="1" x14ac:dyDescent="0.3">
      <c r="E625" s="53"/>
    </row>
    <row r="626" spans="5:5" ht="15.75" hidden="1" customHeight="1" x14ac:dyDescent="0.3">
      <c r="E626" s="53"/>
    </row>
    <row r="627" spans="5:5" ht="15.75" hidden="1" customHeight="1" x14ac:dyDescent="0.3">
      <c r="E627" s="53"/>
    </row>
    <row r="628" spans="5:5" ht="15.75" hidden="1" customHeight="1" x14ac:dyDescent="0.3">
      <c r="E628" s="53"/>
    </row>
    <row r="629" spans="5:5" ht="15.75" hidden="1" customHeight="1" x14ac:dyDescent="0.3">
      <c r="E629" s="53"/>
    </row>
    <row r="630" spans="5:5" ht="15.75" hidden="1" customHeight="1" x14ac:dyDescent="0.3">
      <c r="E630" s="53"/>
    </row>
    <row r="631" spans="5:5" ht="15.75" hidden="1" customHeight="1" x14ac:dyDescent="0.3">
      <c r="E631" s="53"/>
    </row>
    <row r="632" spans="5:5" ht="15.75" hidden="1" customHeight="1" x14ac:dyDescent="0.3">
      <c r="E632" s="53"/>
    </row>
    <row r="633" spans="5:5" ht="15.75" hidden="1" customHeight="1" x14ac:dyDescent="0.3">
      <c r="E633" s="53"/>
    </row>
    <row r="634" spans="5:5" ht="15.75" hidden="1" customHeight="1" x14ac:dyDescent="0.3">
      <c r="E634" s="53"/>
    </row>
    <row r="635" spans="5:5" ht="15.75" hidden="1" customHeight="1" x14ac:dyDescent="0.3">
      <c r="E635" s="53"/>
    </row>
    <row r="636" spans="5:5" ht="15.75" hidden="1" customHeight="1" x14ac:dyDescent="0.3">
      <c r="E636" s="53"/>
    </row>
    <row r="637" spans="5:5" ht="15.75" hidden="1" customHeight="1" x14ac:dyDescent="0.3">
      <c r="E637" s="53"/>
    </row>
    <row r="638" spans="5:5" ht="15.75" hidden="1" customHeight="1" x14ac:dyDescent="0.3">
      <c r="E638" s="53"/>
    </row>
    <row r="639" spans="5:5" ht="15.75" hidden="1" customHeight="1" x14ac:dyDescent="0.3">
      <c r="E639" s="53"/>
    </row>
    <row r="640" spans="5:5" ht="15.75" hidden="1" customHeight="1" x14ac:dyDescent="0.3">
      <c r="E640" s="53"/>
    </row>
    <row r="641" spans="5:5" ht="15.75" hidden="1" customHeight="1" x14ac:dyDescent="0.3">
      <c r="E641" s="53"/>
    </row>
    <row r="642" spans="5:5" ht="15.75" hidden="1" customHeight="1" x14ac:dyDescent="0.3">
      <c r="E642" s="53"/>
    </row>
    <row r="643" spans="5:5" ht="15.75" hidden="1" customHeight="1" x14ac:dyDescent="0.3">
      <c r="E643" s="53"/>
    </row>
    <row r="644" spans="5:5" ht="15.75" hidden="1" customHeight="1" x14ac:dyDescent="0.3">
      <c r="E644" s="53"/>
    </row>
    <row r="645" spans="5:5" ht="15.75" hidden="1" customHeight="1" x14ac:dyDescent="0.3">
      <c r="E645" s="53"/>
    </row>
    <row r="646" spans="5:5" ht="15.75" hidden="1" customHeight="1" x14ac:dyDescent="0.3">
      <c r="E646" s="53"/>
    </row>
    <row r="647" spans="5:5" ht="15.75" hidden="1" customHeight="1" x14ac:dyDescent="0.3">
      <c r="E647" s="53"/>
    </row>
    <row r="648" spans="5:5" ht="15.75" hidden="1" customHeight="1" x14ac:dyDescent="0.3">
      <c r="E648" s="53"/>
    </row>
    <row r="649" spans="5:5" ht="15.75" hidden="1" customHeight="1" x14ac:dyDescent="0.3">
      <c r="E649" s="53"/>
    </row>
    <row r="650" spans="5:5" ht="15.75" hidden="1" customHeight="1" x14ac:dyDescent="0.3">
      <c r="E650" s="53"/>
    </row>
    <row r="651" spans="5:5" ht="15.75" hidden="1" customHeight="1" x14ac:dyDescent="0.3">
      <c r="E651" s="53"/>
    </row>
    <row r="652" spans="5:5" ht="15.75" hidden="1" customHeight="1" x14ac:dyDescent="0.3">
      <c r="E652" s="53"/>
    </row>
    <row r="653" spans="5:5" ht="15.75" hidden="1" customHeight="1" x14ac:dyDescent="0.3">
      <c r="E653" s="53"/>
    </row>
    <row r="654" spans="5:5" ht="15.75" hidden="1" customHeight="1" x14ac:dyDescent="0.3">
      <c r="E654" s="53"/>
    </row>
    <row r="655" spans="5:5" ht="15.75" hidden="1" customHeight="1" x14ac:dyDescent="0.3">
      <c r="E655" s="53"/>
    </row>
    <row r="656" spans="5:5" ht="15.75" hidden="1" customHeight="1" x14ac:dyDescent="0.3">
      <c r="E656" s="53"/>
    </row>
    <row r="657" spans="5:5" ht="15.75" hidden="1" customHeight="1" x14ac:dyDescent="0.3">
      <c r="E657" s="53"/>
    </row>
    <row r="658" spans="5:5" ht="15.75" hidden="1" customHeight="1" x14ac:dyDescent="0.3">
      <c r="E658" s="53"/>
    </row>
    <row r="659" spans="5:5" ht="15.75" hidden="1" customHeight="1" x14ac:dyDescent="0.3">
      <c r="E659" s="53"/>
    </row>
    <row r="660" spans="5:5" ht="15.75" hidden="1" customHeight="1" x14ac:dyDescent="0.3">
      <c r="E660" s="53"/>
    </row>
    <row r="661" spans="5:5" ht="15.75" hidden="1" customHeight="1" x14ac:dyDescent="0.3">
      <c r="E661" s="53"/>
    </row>
    <row r="662" spans="5:5" ht="15.75" hidden="1" customHeight="1" x14ac:dyDescent="0.3">
      <c r="E662" s="53"/>
    </row>
    <row r="663" spans="5:5" ht="15.75" hidden="1" customHeight="1" x14ac:dyDescent="0.3">
      <c r="E663" s="53"/>
    </row>
    <row r="664" spans="5:5" ht="15.75" hidden="1" customHeight="1" x14ac:dyDescent="0.3">
      <c r="E664" s="53"/>
    </row>
    <row r="665" spans="5:5" ht="15.75" hidden="1" customHeight="1" x14ac:dyDescent="0.3">
      <c r="E665" s="53"/>
    </row>
    <row r="666" spans="5:5" ht="15.75" hidden="1" customHeight="1" x14ac:dyDescent="0.3">
      <c r="E666" s="53"/>
    </row>
    <row r="667" spans="5:5" ht="15.75" hidden="1" customHeight="1" x14ac:dyDescent="0.3">
      <c r="E667" s="53"/>
    </row>
    <row r="668" spans="5:5" ht="15.75" hidden="1" customHeight="1" x14ac:dyDescent="0.3">
      <c r="E668" s="53"/>
    </row>
    <row r="669" spans="5:5" ht="15.75" hidden="1" customHeight="1" x14ac:dyDescent="0.3">
      <c r="E669" s="53"/>
    </row>
    <row r="670" spans="5:5" ht="15.75" hidden="1" customHeight="1" x14ac:dyDescent="0.3">
      <c r="E670" s="53"/>
    </row>
    <row r="671" spans="5:5" ht="15.75" hidden="1" customHeight="1" x14ac:dyDescent="0.3">
      <c r="E671" s="53"/>
    </row>
    <row r="672" spans="5:5" ht="15.75" hidden="1" customHeight="1" x14ac:dyDescent="0.3">
      <c r="E672" s="53"/>
    </row>
    <row r="673" spans="5:5" ht="15.75" hidden="1" customHeight="1" x14ac:dyDescent="0.3">
      <c r="E673" s="53"/>
    </row>
    <row r="674" spans="5:5" ht="15.75" hidden="1" customHeight="1" x14ac:dyDescent="0.3">
      <c r="E674" s="53"/>
    </row>
    <row r="675" spans="5:5" ht="15.75" hidden="1" customHeight="1" x14ac:dyDescent="0.3">
      <c r="E675" s="53"/>
    </row>
    <row r="676" spans="5:5" ht="15.75" hidden="1" customHeight="1" x14ac:dyDescent="0.3">
      <c r="E676" s="53"/>
    </row>
    <row r="677" spans="5:5" ht="15.75" hidden="1" customHeight="1" x14ac:dyDescent="0.3">
      <c r="E677" s="53"/>
    </row>
    <row r="678" spans="5:5" ht="15.75" hidden="1" customHeight="1" x14ac:dyDescent="0.3">
      <c r="E678" s="53"/>
    </row>
    <row r="679" spans="5:5" ht="15.75" hidden="1" customHeight="1" x14ac:dyDescent="0.3">
      <c r="E679" s="53"/>
    </row>
    <row r="680" spans="5:5" ht="15.75" hidden="1" customHeight="1" x14ac:dyDescent="0.3">
      <c r="E680" s="53"/>
    </row>
    <row r="681" spans="5:5" ht="15.75" hidden="1" customHeight="1" x14ac:dyDescent="0.3">
      <c r="E681" s="53"/>
    </row>
    <row r="682" spans="5:5" ht="15.75" hidden="1" customHeight="1" x14ac:dyDescent="0.3">
      <c r="E682" s="53"/>
    </row>
    <row r="683" spans="5:5" ht="15.75" hidden="1" customHeight="1" x14ac:dyDescent="0.3">
      <c r="E683" s="53"/>
    </row>
    <row r="684" spans="5:5" ht="15.75" hidden="1" customHeight="1" x14ac:dyDescent="0.3">
      <c r="E684" s="53"/>
    </row>
    <row r="685" spans="5:5" ht="15.75" hidden="1" customHeight="1" x14ac:dyDescent="0.3">
      <c r="E685" s="53"/>
    </row>
    <row r="686" spans="5:5" ht="15.75" hidden="1" customHeight="1" x14ac:dyDescent="0.3">
      <c r="E686" s="53"/>
    </row>
    <row r="687" spans="5:5" ht="15.75" hidden="1" customHeight="1" x14ac:dyDescent="0.3">
      <c r="E687" s="53"/>
    </row>
    <row r="688" spans="5:5" ht="15.75" hidden="1" customHeight="1" x14ac:dyDescent="0.3">
      <c r="E688" s="53"/>
    </row>
    <row r="689" spans="5:5" ht="15.75" hidden="1" customHeight="1" x14ac:dyDescent="0.3">
      <c r="E689" s="53"/>
    </row>
    <row r="690" spans="5:5" ht="15.75" hidden="1" customHeight="1" x14ac:dyDescent="0.3">
      <c r="E690" s="53"/>
    </row>
    <row r="691" spans="5:5" ht="15.75" hidden="1" customHeight="1" x14ac:dyDescent="0.3">
      <c r="E691" s="53"/>
    </row>
    <row r="692" spans="5:5" ht="15.75" hidden="1" customHeight="1" x14ac:dyDescent="0.3">
      <c r="E692" s="53"/>
    </row>
    <row r="693" spans="5:5" ht="15.75" hidden="1" customHeight="1" x14ac:dyDescent="0.3">
      <c r="E693" s="53"/>
    </row>
    <row r="694" spans="5:5" ht="15.75" hidden="1" customHeight="1" x14ac:dyDescent="0.3">
      <c r="E694" s="53"/>
    </row>
    <row r="695" spans="5:5" ht="15.75" hidden="1" customHeight="1" x14ac:dyDescent="0.3">
      <c r="E695" s="53"/>
    </row>
    <row r="696" spans="5:5" ht="15.75" hidden="1" customHeight="1" x14ac:dyDescent="0.3">
      <c r="E696" s="53"/>
    </row>
    <row r="697" spans="5:5" ht="15.75" hidden="1" customHeight="1" x14ac:dyDescent="0.3">
      <c r="E697" s="53"/>
    </row>
    <row r="698" spans="5:5" ht="15.75" hidden="1" customHeight="1" x14ac:dyDescent="0.3">
      <c r="E698" s="53"/>
    </row>
    <row r="699" spans="5:5" ht="15.75" hidden="1" customHeight="1" x14ac:dyDescent="0.3">
      <c r="E699" s="53"/>
    </row>
    <row r="700" spans="5:5" ht="15.75" hidden="1" customHeight="1" x14ac:dyDescent="0.3">
      <c r="E700" s="53"/>
    </row>
    <row r="701" spans="5:5" ht="15.75" hidden="1" customHeight="1" x14ac:dyDescent="0.3">
      <c r="E701" s="53"/>
    </row>
    <row r="702" spans="5:5" ht="15.75" hidden="1" customHeight="1" x14ac:dyDescent="0.3">
      <c r="E702" s="53"/>
    </row>
    <row r="703" spans="5:5" ht="15.75" hidden="1" customHeight="1" x14ac:dyDescent="0.3">
      <c r="E703" s="53"/>
    </row>
    <row r="704" spans="5:5" ht="15.75" hidden="1" customHeight="1" x14ac:dyDescent="0.3">
      <c r="E704" s="53"/>
    </row>
    <row r="705" spans="5:5" ht="15.75" hidden="1" customHeight="1" x14ac:dyDescent="0.3">
      <c r="E705" s="53"/>
    </row>
    <row r="706" spans="5:5" ht="15.75" hidden="1" customHeight="1" x14ac:dyDescent="0.3">
      <c r="E706" s="53"/>
    </row>
    <row r="707" spans="5:5" ht="15.75" hidden="1" customHeight="1" x14ac:dyDescent="0.3">
      <c r="E707" s="53"/>
    </row>
    <row r="708" spans="5:5" ht="15.75" hidden="1" customHeight="1" x14ac:dyDescent="0.3">
      <c r="E708" s="53"/>
    </row>
    <row r="709" spans="5:5" ht="15.75" hidden="1" customHeight="1" x14ac:dyDescent="0.3">
      <c r="E709" s="53"/>
    </row>
    <row r="710" spans="5:5" ht="15.75" hidden="1" customHeight="1" x14ac:dyDescent="0.3">
      <c r="E710" s="53"/>
    </row>
    <row r="711" spans="5:5" ht="15.75" hidden="1" customHeight="1" x14ac:dyDescent="0.3">
      <c r="E711" s="53"/>
    </row>
    <row r="712" spans="5:5" ht="15.75" hidden="1" customHeight="1" x14ac:dyDescent="0.3">
      <c r="E712" s="53"/>
    </row>
    <row r="713" spans="5:5" ht="15.75" hidden="1" customHeight="1" x14ac:dyDescent="0.3">
      <c r="E713" s="53"/>
    </row>
    <row r="714" spans="5:5" ht="15.75" hidden="1" customHeight="1" x14ac:dyDescent="0.3">
      <c r="E714" s="53"/>
    </row>
    <row r="715" spans="5:5" ht="15.75" hidden="1" customHeight="1" x14ac:dyDescent="0.3">
      <c r="E715" s="53"/>
    </row>
    <row r="716" spans="5:5" ht="15.75" hidden="1" customHeight="1" x14ac:dyDescent="0.3">
      <c r="E716" s="53"/>
    </row>
    <row r="717" spans="5:5" ht="15.75" hidden="1" customHeight="1" x14ac:dyDescent="0.3">
      <c r="E717" s="53"/>
    </row>
    <row r="718" spans="5:5" ht="15.75" hidden="1" customHeight="1" x14ac:dyDescent="0.3">
      <c r="E718" s="53"/>
    </row>
    <row r="719" spans="5:5" ht="15.75" hidden="1" customHeight="1" x14ac:dyDescent="0.3">
      <c r="E719" s="53"/>
    </row>
    <row r="720" spans="5:5" ht="15.75" hidden="1" customHeight="1" x14ac:dyDescent="0.3">
      <c r="E720" s="53"/>
    </row>
    <row r="721" spans="5:5" ht="15.75" hidden="1" customHeight="1" x14ac:dyDescent="0.3">
      <c r="E721" s="53"/>
    </row>
    <row r="722" spans="5:5" ht="15.75" hidden="1" customHeight="1" x14ac:dyDescent="0.3">
      <c r="E722" s="53"/>
    </row>
    <row r="723" spans="5:5" ht="15.75" hidden="1" customHeight="1" x14ac:dyDescent="0.3">
      <c r="E723" s="53"/>
    </row>
    <row r="724" spans="5:5" ht="15.75" hidden="1" customHeight="1" x14ac:dyDescent="0.3">
      <c r="E724" s="53"/>
    </row>
    <row r="725" spans="5:5" ht="15.75" hidden="1" customHeight="1" x14ac:dyDescent="0.3">
      <c r="E725" s="53"/>
    </row>
    <row r="726" spans="5:5" ht="15.75" hidden="1" customHeight="1" x14ac:dyDescent="0.3">
      <c r="E726" s="53"/>
    </row>
    <row r="727" spans="5:5" ht="15.75" hidden="1" customHeight="1" x14ac:dyDescent="0.3">
      <c r="E727" s="53"/>
    </row>
    <row r="728" spans="5:5" ht="15.75" hidden="1" customHeight="1" x14ac:dyDescent="0.3">
      <c r="E728" s="53"/>
    </row>
    <row r="729" spans="5:5" ht="15.75" hidden="1" customHeight="1" x14ac:dyDescent="0.3">
      <c r="E729" s="53"/>
    </row>
    <row r="730" spans="5:5" ht="15.75" hidden="1" customHeight="1" x14ac:dyDescent="0.3">
      <c r="E730" s="53"/>
    </row>
    <row r="731" spans="5:5" ht="15.75" hidden="1" customHeight="1" x14ac:dyDescent="0.3">
      <c r="E731" s="53"/>
    </row>
    <row r="732" spans="5:5" ht="15.75" hidden="1" customHeight="1" x14ac:dyDescent="0.3">
      <c r="E732" s="53"/>
    </row>
    <row r="733" spans="5:5" ht="15.75" hidden="1" customHeight="1" x14ac:dyDescent="0.3">
      <c r="E733" s="53"/>
    </row>
    <row r="734" spans="5:5" ht="15.75" hidden="1" customHeight="1" x14ac:dyDescent="0.3">
      <c r="E734" s="53"/>
    </row>
    <row r="735" spans="5:5" ht="15.75" hidden="1" customHeight="1" x14ac:dyDescent="0.3">
      <c r="E735" s="53"/>
    </row>
    <row r="736" spans="5:5" ht="15.75" hidden="1" customHeight="1" x14ac:dyDescent="0.3">
      <c r="E736" s="53"/>
    </row>
    <row r="737" spans="5:5" ht="15.75" hidden="1" customHeight="1" x14ac:dyDescent="0.3">
      <c r="E737" s="53"/>
    </row>
    <row r="738" spans="5:5" ht="15.75" hidden="1" customHeight="1" x14ac:dyDescent="0.3">
      <c r="E738" s="53"/>
    </row>
    <row r="739" spans="5:5" ht="15.75" hidden="1" customHeight="1" x14ac:dyDescent="0.3">
      <c r="E739" s="53"/>
    </row>
    <row r="740" spans="5:5" ht="15.75" hidden="1" customHeight="1" x14ac:dyDescent="0.3">
      <c r="E740" s="53"/>
    </row>
    <row r="741" spans="5:5" ht="15.75" hidden="1" customHeight="1" x14ac:dyDescent="0.3">
      <c r="E741" s="53"/>
    </row>
    <row r="742" spans="5:5" ht="15.75" hidden="1" customHeight="1" x14ac:dyDescent="0.3">
      <c r="E742" s="53"/>
    </row>
    <row r="743" spans="5:5" ht="15.75" hidden="1" customHeight="1" x14ac:dyDescent="0.3">
      <c r="E743" s="53"/>
    </row>
    <row r="744" spans="5:5" ht="15.75" hidden="1" customHeight="1" x14ac:dyDescent="0.3">
      <c r="E744" s="53"/>
    </row>
    <row r="745" spans="5:5" ht="15.75" hidden="1" customHeight="1" x14ac:dyDescent="0.3">
      <c r="E745" s="53"/>
    </row>
    <row r="746" spans="5:5" ht="15.75" hidden="1" customHeight="1" x14ac:dyDescent="0.3">
      <c r="E746" s="53"/>
    </row>
    <row r="747" spans="5:5" ht="15.75" hidden="1" customHeight="1" x14ac:dyDescent="0.3">
      <c r="E747" s="53"/>
    </row>
    <row r="748" spans="5:5" ht="15.75" hidden="1" customHeight="1" x14ac:dyDescent="0.3">
      <c r="E748" s="53"/>
    </row>
    <row r="749" spans="5:5" ht="15.75" hidden="1" customHeight="1" x14ac:dyDescent="0.3">
      <c r="E749" s="53"/>
    </row>
    <row r="750" spans="5:5" ht="15.75" hidden="1" customHeight="1" x14ac:dyDescent="0.3">
      <c r="E750" s="53"/>
    </row>
    <row r="751" spans="5:5" ht="15.75" hidden="1" customHeight="1" x14ac:dyDescent="0.3">
      <c r="E751" s="53"/>
    </row>
    <row r="752" spans="5:5" ht="15.75" hidden="1" customHeight="1" x14ac:dyDescent="0.3">
      <c r="E752" s="53"/>
    </row>
    <row r="753" spans="5:5" ht="15.75" hidden="1" customHeight="1" x14ac:dyDescent="0.3">
      <c r="E753" s="53"/>
    </row>
    <row r="754" spans="5:5" ht="15.75" hidden="1" customHeight="1" x14ac:dyDescent="0.3">
      <c r="E754" s="53"/>
    </row>
    <row r="755" spans="5:5" ht="15.75" hidden="1" customHeight="1" x14ac:dyDescent="0.3">
      <c r="E755" s="53"/>
    </row>
    <row r="756" spans="5:5" ht="15.75" hidden="1" customHeight="1" x14ac:dyDescent="0.3">
      <c r="E756" s="53"/>
    </row>
    <row r="757" spans="5:5" ht="15.75" hidden="1" customHeight="1" x14ac:dyDescent="0.3">
      <c r="E757" s="53"/>
    </row>
    <row r="758" spans="5:5" ht="15.75" hidden="1" customHeight="1" x14ac:dyDescent="0.3">
      <c r="E758" s="53"/>
    </row>
    <row r="759" spans="5:5" ht="15.75" hidden="1" customHeight="1" x14ac:dyDescent="0.3">
      <c r="E759" s="53"/>
    </row>
    <row r="760" spans="5:5" ht="15.75" hidden="1" customHeight="1" x14ac:dyDescent="0.3">
      <c r="E760" s="53"/>
    </row>
    <row r="761" spans="5:5" ht="15.75" hidden="1" customHeight="1" x14ac:dyDescent="0.3">
      <c r="E761" s="53"/>
    </row>
    <row r="762" spans="5:5" ht="15.75" hidden="1" customHeight="1" x14ac:dyDescent="0.3">
      <c r="E762" s="53"/>
    </row>
    <row r="763" spans="5:5" ht="15.75" hidden="1" customHeight="1" x14ac:dyDescent="0.3">
      <c r="E763" s="53"/>
    </row>
    <row r="764" spans="5:5" ht="15.75" hidden="1" customHeight="1" x14ac:dyDescent="0.3">
      <c r="E764" s="53"/>
    </row>
    <row r="765" spans="5:5" ht="15.75" hidden="1" customHeight="1" x14ac:dyDescent="0.3">
      <c r="E765" s="53"/>
    </row>
    <row r="766" spans="5:5" ht="15.75" hidden="1" customHeight="1" x14ac:dyDescent="0.3">
      <c r="E766" s="53"/>
    </row>
    <row r="767" spans="5:5" ht="15.75" hidden="1" customHeight="1" x14ac:dyDescent="0.3">
      <c r="E767" s="53"/>
    </row>
    <row r="768" spans="5:5" ht="15.75" hidden="1" customHeight="1" x14ac:dyDescent="0.3">
      <c r="E768" s="53"/>
    </row>
    <row r="769" spans="5:5" ht="15.75" hidden="1" customHeight="1" x14ac:dyDescent="0.3">
      <c r="E769" s="53"/>
    </row>
    <row r="770" spans="5:5" ht="15.75" hidden="1" customHeight="1" x14ac:dyDescent="0.3">
      <c r="E770" s="53"/>
    </row>
    <row r="771" spans="5:5" ht="15.75" hidden="1" customHeight="1" x14ac:dyDescent="0.3">
      <c r="E771" s="53"/>
    </row>
    <row r="772" spans="5:5" ht="15.75" hidden="1" customHeight="1" x14ac:dyDescent="0.3">
      <c r="E772" s="53"/>
    </row>
    <row r="773" spans="5:5" ht="15.75" hidden="1" customHeight="1" x14ac:dyDescent="0.3">
      <c r="E773" s="53"/>
    </row>
    <row r="774" spans="5:5" ht="15.75" hidden="1" customHeight="1" x14ac:dyDescent="0.3">
      <c r="E774" s="53"/>
    </row>
    <row r="775" spans="5:5" ht="15.75" hidden="1" customHeight="1" x14ac:dyDescent="0.3">
      <c r="E775" s="53"/>
    </row>
    <row r="776" spans="5:5" ht="15.75" hidden="1" customHeight="1" x14ac:dyDescent="0.3">
      <c r="E776" s="53"/>
    </row>
    <row r="777" spans="5:5" ht="15.75" hidden="1" customHeight="1" x14ac:dyDescent="0.3">
      <c r="E777" s="53"/>
    </row>
    <row r="778" spans="5:5" ht="15.75" hidden="1" customHeight="1" x14ac:dyDescent="0.3">
      <c r="E778" s="53"/>
    </row>
    <row r="779" spans="5:5" ht="15.75" hidden="1" customHeight="1" x14ac:dyDescent="0.3">
      <c r="E779" s="53"/>
    </row>
    <row r="780" spans="5:5" ht="15.75" hidden="1" customHeight="1" x14ac:dyDescent="0.3">
      <c r="E780" s="53"/>
    </row>
    <row r="781" spans="5:5" ht="15.75" hidden="1" customHeight="1" x14ac:dyDescent="0.3">
      <c r="E781" s="53"/>
    </row>
    <row r="782" spans="5:5" ht="15.75" hidden="1" customHeight="1" x14ac:dyDescent="0.3">
      <c r="E782" s="53"/>
    </row>
    <row r="783" spans="5:5" ht="15.75" hidden="1" customHeight="1" x14ac:dyDescent="0.3">
      <c r="E783" s="53"/>
    </row>
    <row r="784" spans="5:5" ht="15.75" hidden="1" customHeight="1" x14ac:dyDescent="0.3">
      <c r="E784" s="53"/>
    </row>
    <row r="785" spans="5:5" ht="15.75" hidden="1" customHeight="1" x14ac:dyDescent="0.3">
      <c r="E785" s="53"/>
    </row>
    <row r="786" spans="5:5" ht="15.75" hidden="1" customHeight="1" x14ac:dyDescent="0.3">
      <c r="E786" s="53"/>
    </row>
    <row r="787" spans="5:5" ht="15.75" hidden="1" customHeight="1" x14ac:dyDescent="0.3">
      <c r="E787" s="53"/>
    </row>
    <row r="788" spans="5:5" ht="15.75" hidden="1" customHeight="1" x14ac:dyDescent="0.3">
      <c r="E788" s="53"/>
    </row>
    <row r="789" spans="5:5" ht="15.75" hidden="1" customHeight="1" x14ac:dyDescent="0.3">
      <c r="E789" s="53"/>
    </row>
    <row r="790" spans="5:5" ht="15.75" hidden="1" customHeight="1" x14ac:dyDescent="0.3">
      <c r="E790" s="53"/>
    </row>
    <row r="791" spans="5:5" ht="15.75" hidden="1" customHeight="1" x14ac:dyDescent="0.3">
      <c r="E791" s="53"/>
    </row>
    <row r="792" spans="5:5" ht="15.75" hidden="1" customHeight="1" x14ac:dyDescent="0.3">
      <c r="E792" s="53"/>
    </row>
    <row r="793" spans="5:5" ht="15.75" hidden="1" customHeight="1" x14ac:dyDescent="0.3">
      <c r="E793" s="53"/>
    </row>
    <row r="794" spans="5:5" ht="15.75" hidden="1" customHeight="1" x14ac:dyDescent="0.3">
      <c r="E794" s="53"/>
    </row>
    <row r="795" spans="5:5" ht="15.75" hidden="1" customHeight="1" x14ac:dyDescent="0.3">
      <c r="E795" s="53"/>
    </row>
    <row r="796" spans="5:5" ht="15.75" hidden="1" customHeight="1" x14ac:dyDescent="0.3">
      <c r="E796" s="53"/>
    </row>
    <row r="797" spans="5:5" ht="15.75" hidden="1" customHeight="1" x14ac:dyDescent="0.3">
      <c r="E797" s="53"/>
    </row>
    <row r="798" spans="5:5" ht="15.75" hidden="1" customHeight="1" x14ac:dyDescent="0.3">
      <c r="E798" s="53"/>
    </row>
    <row r="799" spans="5:5" ht="15.75" hidden="1" customHeight="1" x14ac:dyDescent="0.3">
      <c r="E799" s="53"/>
    </row>
    <row r="800" spans="5:5" ht="15.75" hidden="1" customHeight="1" x14ac:dyDescent="0.3">
      <c r="E800" s="53"/>
    </row>
    <row r="801" spans="5:5" ht="15.75" hidden="1" customHeight="1" x14ac:dyDescent="0.3">
      <c r="E801" s="53"/>
    </row>
    <row r="802" spans="5:5" ht="15.75" hidden="1" customHeight="1" x14ac:dyDescent="0.3">
      <c r="E802" s="53"/>
    </row>
    <row r="803" spans="5:5" ht="15.75" hidden="1" customHeight="1" x14ac:dyDescent="0.3">
      <c r="E803" s="53"/>
    </row>
    <row r="804" spans="5:5" ht="15.75" hidden="1" customHeight="1" x14ac:dyDescent="0.3">
      <c r="E804" s="53"/>
    </row>
    <row r="805" spans="5:5" ht="15.75" hidden="1" customHeight="1" x14ac:dyDescent="0.3">
      <c r="E805" s="53"/>
    </row>
    <row r="806" spans="5:5" ht="15.75" hidden="1" customHeight="1" x14ac:dyDescent="0.3">
      <c r="E806" s="53"/>
    </row>
    <row r="807" spans="5:5" ht="15.75" hidden="1" customHeight="1" x14ac:dyDescent="0.3">
      <c r="E807" s="53"/>
    </row>
    <row r="808" spans="5:5" ht="15.75" hidden="1" customHeight="1" x14ac:dyDescent="0.3">
      <c r="E808" s="53"/>
    </row>
    <row r="809" spans="5:5" ht="15.75" hidden="1" customHeight="1" x14ac:dyDescent="0.3">
      <c r="E809" s="53"/>
    </row>
    <row r="810" spans="5:5" ht="15.75" hidden="1" customHeight="1" x14ac:dyDescent="0.3">
      <c r="E810" s="53"/>
    </row>
    <row r="811" spans="5:5" ht="15.75" hidden="1" customHeight="1" x14ac:dyDescent="0.3">
      <c r="E811" s="53"/>
    </row>
    <row r="812" spans="5:5" ht="15.75" hidden="1" customHeight="1" x14ac:dyDescent="0.3">
      <c r="E812" s="53"/>
    </row>
    <row r="813" spans="5:5" ht="15.75" hidden="1" customHeight="1" x14ac:dyDescent="0.3">
      <c r="E813" s="53"/>
    </row>
    <row r="814" spans="5:5" ht="15.75" hidden="1" customHeight="1" x14ac:dyDescent="0.3">
      <c r="E814" s="53"/>
    </row>
    <row r="815" spans="5:5" ht="15.75" hidden="1" customHeight="1" x14ac:dyDescent="0.3">
      <c r="E815" s="53"/>
    </row>
    <row r="816" spans="5:5" ht="15.75" hidden="1" customHeight="1" x14ac:dyDescent="0.3">
      <c r="E816" s="53"/>
    </row>
    <row r="817" spans="5:5" ht="15.75" hidden="1" customHeight="1" x14ac:dyDescent="0.3">
      <c r="E817" s="53"/>
    </row>
    <row r="818" spans="5:5" ht="15.75" hidden="1" customHeight="1" x14ac:dyDescent="0.3">
      <c r="E818" s="53"/>
    </row>
    <row r="819" spans="5:5" ht="15.75" hidden="1" customHeight="1" x14ac:dyDescent="0.3">
      <c r="E819" s="53"/>
    </row>
    <row r="820" spans="5:5" ht="15.75" hidden="1" customHeight="1" x14ac:dyDescent="0.3">
      <c r="E820" s="53"/>
    </row>
    <row r="821" spans="5:5" ht="15.75" hidden="1" customHeight="1" x14ac:dyDescent="0.3">
      <c r="E821" s="53"/>
    </row>
    <row r="822" spans="5:5" ht="15.75" hidden="1" customHeight="1" x14ac:dyDescent="0.3">
      <c r="E822" s="53"/>
    </row>
    <row r="823" spans="5:5" ht="15.75" hidden="1" customHeight="1" x14ac:dyDescent="0.3">
      <c r="E823" s="53"/>
    </row>
    <row r="824" spans="5:5" ht="15.75" hidden="1" customHeight="1" x14ac:dyDescent="0.3">
      <c r="E824" s="53"/>
    </row>
    <row r="825" spans="5:5" ht="15.75" hidden="1" customHeight="1" x14ac:dyDescent="0.3">
      <c r="E825" s="53"/>
    </row>
    <row r="826" spans="5:5" ht="15.75" hidden="1" customHeight="1" x14ac:dyDescent="0.3">
      <c r="E826" s="53"/>
    </row>
    <row r="827" spans="5:5" ht="15.75" hidden="1" customHeight="1" x14ac:dyDescent="0.3">
      <c r="E827" s="53"/>
    </row>
    <row r="828" spans="5:5" ht="15.75" hidden="1" customHeight="1" x14ac:dyDescent="0.3">
      <c r="E828" s="53"/>
    </row>
    <row r="829" spans="5:5" ht="15.75" hidden="1" customHeight="1" x14ac:dyDescent="0.3">
      <c r="E829" s="53"/>
    </row>
    <row r="830" spans="5:5" ht="15.75" hidden="1" customHeight="1" x14ac:dyDescent="0.3">
      <c r="E830" s="53"/>
    </row>
    <row r="831" spans="5:5" ht="15.75" hidden="1" customHeight="1" x14ac:dyDescent="0.3">
      <c r="E831" s="53"/>
    </row>
    <row r="832" spans="5:5" ht="15.75" hidden="1" customHeight="1" x14ac:dyDescent="0.3">
      <c r="E832" s="53"/>
    </row>
    <row r="833" spans="5:5" ht="15.75" hidden="1" customHeight="1" x14ac:dyDescent="0.3">
      <c r="E833" s="53"/>
    </row>
    <row r="834" spans="5:5" ht="15.75" hidden="1" customHeight="1" x14ac:dyDescent="0.3">
      <c r="E834" s="53"/>
    </row>
    <row r="835" spans="5:5" ht="15.75" hidden="1" customHeight="1" x14ac:dyDescent="0.3">
      <c r="E835" s="53"/>
    </row>
    <row r="836" spans="5:5" ht="15.75" hidden="1" customHeight="1" x14ac:dyDescent="0.3">
      <c r="E836" s="53"/>
    </row>
    <row r="837" spans="5:5" ht="15.75" hidden="1" customHeight="1" x14ac:dyDescent="0.3">
      <c r="E837" s="53"/>
    </row>
    <row r="838" spans="5:5" ht="15.75" hidden="1" customHeight="1" x14ac:dyDescent="0.3">
      <c r="E838" s="53"/>
    </row>
    <row r="839" spans="5:5" ht="15.75" hidden="1" customHeight="1" x14ac:dyDescent="0.3">
      <c r="E839" s="53"/>
    </row>
    <row r="840" spans="5:5" ht="15.75" hidden="1" customHeight="1" x14ac:dyDescent="0.3">
      <c r="E840" s="53"/>
    </row>
    <row r="841" spans="5:5" ht="15.75" hidden="1" customHeight="1" x14ac:dyDescent="0.3">
      <c r="E841" s="53"/>
    </row>
    <row r="842" spans="5:5" ht="15.75" hidden="1" customHeight="1" x14ac:dyDescent="0.3">
      <c r="E842" s="53"/>
    </row>
    <row r="843" spans="5:5" ht="15.75" hidden="1" customHeight="1" x14ac:dyDescent="0.3">
      <c r="E843" s="53"/>
    </row>
    <row r="844" spans="5:5" ht="15.75" hidden="1" customHeight="1" x14ac:dyDescent="0.3">
      <c r="E844" s="53"/>
    </row>
    <row r="845" spans="5:5" ht="15.75" hidden="1" customHeight="1" x14ac:dyDescent="0.3">
      <c r="E845" s="53"/>
    </row>
    <row r="846" spans="5:5" ht="15.75" hidden="1" customHeight="1" x14ac:dyDescent="0.3">
      <c r="E846" s="53"/>
    </row>
    <row r="847" spans="5:5" ht="15.75" hidden="1" customHeight="1" x14ac:dyDescent="0.3">
      <c r="E847" s="53"/>
    </row>
    <row r="848" spans="5:5" ht="15.75" hidden="1" customHeight="1" x14ac:dyDescent="0.3">
      <c r="E848" s="53"/>
    </row>
    <row r="849" spans="5:5" ht="15.75" hidden="1" customHeight="1" x14ac:dyDescent="0.3">
      <c r="E849" s="53"/>
    </row>
    <row r="850" spans="5:5" ht="15.75" hidden="1" customHeight="1" x14ac:dyDescent="0.3">
      <c r="E850" s="53"/>
    </row>
    <row r="851" spans="5:5" ht="15.75" hidden="1" customHeight="1" x14ac:dyDescent="0.3">
      <c r="E851" s="53"/>
    </row>
    <row r="852" spans="5:5" ht="15.75" hidden="1" customHeight="1" x14ac:dyDescent="0.3">
      <c r="E852" s="53"/>
    </row>
    <row r="853" spans="5:5" ht="15.75" hidden="1" customHeight="1" x14ac:dyDescent="0.3">
      <c r="E853" s="53"/>
    </row>
    <row r="854" spans="5:5" ht="15.75" hidden="1" customHeight="1" x14ac:dyDescent="0.3">
      <c r="E854" s="53"/>
    </row>
    <row r="855" spans="5:5" ht="15.75" hidden="1" customHeight="1" x14ac:dyDescent="0.3">
      <c r="E855" s="53"/>
    </row>
    <row r="856" spans="5:5" ht="15.75" hidden="1" customHeight="1" x14ac:dyDescent="0.3">
      <c r="E856" s="53"/>
    </row>
    <row r="857" spans="5:5" ht="15.75" hidden="1" customHeight="1" x14ac:dyDescent="0.3">
      <c r="E857" s="53"/>
    </row>
    <row r="858" spans="5:5" ht="15.75" hidden="1" customHeight="1" x14ac:dyDescent="0.3">
      <c r="E858" s="53"/>
    </row>
    <row r="859" spans="5:5" ht="15.75" hidden="1" customHeight="1" x14ac:dyDescent="0.3">
      <c r="E859" s="53"/>
    </row>
    <row r="860" spans="5:5" ht="15.75" hidden="1" customHeight="1" x14ac:dyDescent="0.3">
      <c r="E860" s="53"/>
    </row>
    <row r="861" spans="5:5" ht="15.75" hidden="1" customHeight="1" x14ac:dyDescent="0.3">
      <c r="E861" s="53"/>
    </row>
    <row r="862" spans="5:5" ht="15.75" hidden="1" customHeight="1" x14ac:dyDescent="0.3">
      <c r="E862" s="53"/>
    </row>
    <row r="863" spans="5:5" ht="15.75" hidden="1" customHeight="1" x14ac:dyDescent="0.3">
      <c r="E863" s="53"/>
    </row>
    <row r="864" spans="5:5" ht="15.75" hidden="1" customHeight="1" x14ac:dyDescent="0.3">
      <c r="E864" s="53"/>
    </row>
    <row r="865" spans="5:5" ht="15.75" hidden="1" customHeight="1" x14ac:dyDescent="0.3">
      <c r="E865" s="53"/>
    </row>
    <row r="866" spans="5:5" ht="15.75" hidden="1" customHeight="1" x14ac:dyDescent="0.3">
      <c r="E866" s="53"/>
    </row>
    <row r="867" spans="5:5" ht="15.75" hidden="1" customHeight="1" x14ac:dyDescent="0.3">
      <c r="E867" s="53"/>
    </row>
    <row r="868" spans="5:5" ht="15.75" hidden="1" customHeight="1" x14ac:dyDescent="0.3">
      <c r="E868" s="53"/>
    </row>
    <row r="869" spans="5:5" ht="15.75" hidden="1" customHeight="1" x14ac:dyDescent="0.3">
      <c r="E869" s="53"/>
    </row>
    <row r="870" spans="5:5" ht="15.75" hidden="1" customHeight="1" x14ac:dyDescent="0.3">
      <c r="E870" s="53"/>
    </row>
    <row r="871" spans="5:5" ht="15.75" hidden="1" customHeight="1" x14ac:dyDescent="0.3">
      <c r="E871" s="53"/>
    </row>
    <row r="872" spans="5:5" ht="15.75" hidden="1" customHeight="1" x14ac:dyDescent="0.3">
      <c r="E872" s="53"/>
    </row>
    <row r="873" spans="5:5" ht="15.75" hidden="1" customHeight="1" x14ac:dyDescent="0.3">
      <c r="E873" s="53"/>
    </row>
    <row r="874" spans="5:5" ht="15.75" hidden="1" customHeight="1" x14ac:dyDescent="0.3">
      <c r="E874" s="53"/>
    </row>
    <row r="875" spans="5:5" ht="15.75" hidden="1" customHeight="1" x14ac:dyDescent="0.3">
      <c r="E875" s="53"/>
    </row>
    <row r="876" spans="5:5" ht="15.75" hidden="1" customHeight="1" x14ac:dyDescent="0.3">
      <c r="E876" s="53"/>
    </row>
    <row r="877" spans="5:5" ht="15.75" hidden="1" customHeight="1" x14ac:dyDescent="0.3">
      <c r="E877" s="53"/>
    </row>
    <row r="878" spans="5:5" ht="15.75" hidden="1" customHeight="1" x14ac:dyDescent="0.3">
      <c r="E878" s="53"/>
    </row>
    <row r="879" spans="5:5" ht="15.75" hidden="1" customHeight="1" x14ac:dyDescent="0.3">
      <c r="E879" s="53"/>
    </row>
    <row r="880" spans="5:5" ht="15.75" hidden="1" customHeight="1" x14ac:dyDescent="0.3">
      <c r="E880" s="53"/>
    </row>
    <row r="881" spans="5:5" ht="15.75" hidden="1" customHeight="1" x14ac:dyDescent="0.3">
      <c r="E881" s="53"/>
    </row>
    <row r="882" spans="5:5" ht="15.75" hidden="1" customHeight="1" x14ac:dyDescent="0.3">
      <c r="E882" s="53"/>
    </row>
    <row r="883" spans="5:5" ht="15.75" hidden="1" customHeight="1" x14ac:dyDescent="0.3">
      <c r="E883" s="53"/>
    </row>
    <row r="884" spans="5:5" ht="15.75" hidden="1" customHeight="1" x14ac:dyDescent="0.3">
      <c r="E884" s="53"/>
    </row>
    <row r="885" spans="5:5" ht="15.75" hidden="1" customHeight="1" x14ac:dyDescent="0.3">
      <c r="E885" s="53"/>
    </row>
    <row r="886" spans="5:5" ht="15.75" hidden="1" customHeight="1" x14ac:dyDescent="0.3">
      <c r="E886" s="53"/>
    </row>
    <row r="887" spans="5:5" ht="15.75" hidden="1" customHeight="1" x14ac:dyDescent="0.3">
      <c r="E887" s="53"/>
    </row>
    <row r="888" spans="5:5" ht="15.75" hidden="1" customHeight="1" x14ac:dyDescent="0.3">
      <c r="E888" s="53"/>
    </row>
    <row r="889" spans="5:5" ht="15.75" hidden="1" customHeight="1" x14ac:dyDescent="0.3">
      <c r="E889" s="53"/>
    </row>
    <row r="890" spans="5:5" ht="15.75" hidden="1" customHeight="1" x14ac:dyDescent="0.3">
      <c r="E890" s="53"/>
    </row>
    <row r="891" spans="5:5" ht="15.75" hidden="1" customHeight="1" x14ac:dyDescent="0.3">
      <c r="E891" s="53"/>
    </row>
    <row r="892" spans="5:5" ht="15.75" hidden="1" customHeight="1" x14ac:dyDescent="0.3">
      <c r="E892" s="53"/>
    </row>
    <row r="893" spans="5:5" ht="15.75" hidden="1" customHeight="1" x14ac:dyDescent="0.3">
      <c r="E893" s="53"/>
    </row>
    <row r="894" spans="5:5" ht="15.75" hidden="1" customHeight="1" x14ac:dyDescent="0.3">
      <c r="E894" s="53"/>
    </row>
    <row r="895" spans="5:5" ht="15.75" hidden="1" customHeight="1" x14ac:dyDescent="0.3">
      <c r="E895" s="53"/>
    </row>
    <row r="896" spans="5:5" ht="15.75" hidden="1" customHeight="1" x14ac:dyDescent="0.3">
      <c r="E896" s="53"/>
    </row>
    <row r="897" spans="5:5" ht="15.75" hidden="1" customHeight="1" x14ac:dyDescent="0.3">
      <c r="E897" s="53"/>
    </row>
    <row r="898" spans="5:5" ht="15.75" hidden="1" customHeight="1" x14ac:dyDescent="0.3">
      <c r="E898" s="53"/>
    </row>
    <row r="899" spans="5:5" ht="15.75" hidden="1" customHeight="1" x14ac:dyDescent="0.3">
      <c r="E899" s="53"/>
    </row>
    <row r="900" spans="5:5" ht="15.75" hidden="1" customHeight="1" x14ac:dyDescent="0.3">
      <c r="E900" s="53"/>
    </row>
    <row r="901" spans="5:5" ht="15.75" hidden="1" customHeight="1" x14ac:dyDescent="0.3">
      <c r="E901" s="53"/>
    </row>
    <row r="902" spans="5:5" ht="15.75" hidden="1" customHeight="1" x14ac:dyDescent="0.3">
      <c r="E902" s="53"/>
    </row>
    <row r="903" spans="5:5" ht="15.75" hidden="1" customHeight="1" x14ac:dyDescent="0.3">
      <c r="E903" s="53"/>
    </row>
    <row r="904" spans="5:5" ht="15.75" hidden="1" customHeight="1" x14ac:dyDescent="0.3">
      <c r="E904" s="53"/>
    </row>
    <row r="905" spans="5:5" ht="15.75" hidden="1" customHeight="1" x14ac:dyDescent="0.3">
      <c r="E905" s="53"/>
    </row>
    <row r="906" spans="5:5" ht="15.75" hidden="1" customHeight="1" x14ac:dyDescent="0.3">
      <c r="E906" s="53"/>
    </row>
    <row r="907" spans="5:5" ht="15.75" hidden="1" customHeight="1" x14ac:dyDescent="0.3">
      <c r="E907" s="53"/>
    </row>
    <row r="908" spans="5:5" ht="15.75" hidden="1" customHeight="1" x14ac:dyDescent="0.3">
      <c r="E908" s="53"/>
    </row>
    <row r="909" spans="5:5" ht="15.75" hidden="1" customHeight="1" x14ac:dyDescent="0.3">
      <c r="E909" s="53"/>
    </row>
    <row r="910" spans="5:5" ht="15.75" hidden="1" customHeight="1" x14ac:dyDescent="0.3">
      <c r="E910" s="53"/>
    </row>
    <row r="911" spans="5:5" ht="15.75" hidden="1" customHeight="1" x14ac:dyDescent="0.3">
      <c r="E911" s="53"/>
    </row>
    <row r="912" spans="5:5" ht="15.75" hidden="1" customHeight="1" x14ac:dyDescent="0.3">
      <c r="E912" s="53"/>
    </row>
    <row r="913" spans="5:5" ht="15.75" hidden="1" customHeight="1" x14ac:dyDescent="0.3">
      <c r="E913" s="53"/>
    </row>
    <row r="914" spans="5:5" ht="15.75" hidden="1" customHeight="1" x14ac:dyDescent="0.3">
      <c r="E914" s="53"/>
    </row>
    <row r="915" spans="5:5" ht="15.75" hidden="1" customHeight="1" x14ac:dyDescent="0.3">
      <c r="E915" s="53"/>
    </row>
    <row r="916" spans="5:5" ht="15.75" hidden="1" customHeight="1" x14ac:dyDescent="0.3">
      <c r="E916" s="53"/>
    </row>
    <row r="917" spans="5:5" ht="15.75" hidden="1" customHeight="1" x14ac:dyDescent="0.3">
      <c r="E917" s="53"/>
    </row>
    <row r="918" spans="5:5" ht="15.75" hidden="1" customHeight="1" x14ac:dyDescent="0.3">
      <c r="E918" s="53"/>
    </row>
    <row r="919" spans="5:5" ht="15.75" hidden="1" customHeight="1" x14ac:dyDescent="0.3">
      <c r="E919" s="53"/>
    </row>
    <row r="920" spans="5:5" ht="15.75" hidden="1" customHeight="1" x14ac:dyDescent="0.3">
      <c r="E920" s="53"/>
    </row>
    <row r="921" spans="5:5" ht="15.75" hidden="1" customHeight="1" x14ac:dyDescent="0.3">
      <c r="E921" s="53"/>
    </row>
    <row r="922" spans="5:5" ht="15.75" hidden="1" customHeight="1" x14ac:dyDescent="0.3">
      <c r="E922" s="53"/>
    </row>
    <row r="923" spans="5:5" ht="15.75" hidden="1" customHeight="1" x14ac:dyDescent="0.3">
      <c r="E923" s="53"/>
    </row>
    <row r="924" spans="5:5" ht="15.75" hidden="1" customHeight="1" x14ac:dyDescent="0.3">
      <c r="E924" s="53"/>
    </row>
    <row r="925" spans="5:5" ht="15.75" hidden="1" customHeight="1" x14ac:dyDescent="0.3">
      <c r="E925" s="53"/>
    </row>
    <row r="926" spans="5:5" ht="15.75" hidden="1" customHeight="1" x14ac:dyDescent="0.3">
      <c r="E926" s="53"/>
    </row>
    <row r="927" spans="5:5" ht="15.75" hidden="1" customHeight="1" x14ac:dyDescent="0.3">
      <c r="E927" s="53"/>
    </row>
    <row r="928" spans="5:5" ht="15.75" hidden="1" customHeight="1" x14ac:dyDescent="0.3">
      <c r="E928" s="53"/>
    </row>
    <row r="929" spans="5:5" ht="15.75" hidden="1" customHeight="1" x14ac:dyDescent="0.3">
      <c r="E929" s="53"/>
    </row>
    <row r="930" spans="5:5" ht="15.75" hidden="1" customHeight="1" x14ac:dyDescent="0.3">
      <c r="E930" s="53"/>
    </row>
    <row r="931" spans="5:5" ht="15.75" hidden="1" customHeight="1" x14ac:dyDescent="0.3">
      <c r="E931" s="53"/>
    </row>
    <row r="932" spans="5:5" ht="15.75" hidden="1" customHeight="1" x14ac:dyDescent="0.3">
      <c r="E932" s="53"/>
    </row>
    <row r="933" spans="5:5" ht="15.75" hidden="1" customHeight="1" x14ac:dyDescent="0.3">
      <c r="E933" s="53"/>
    </row>
    <row r="934" spans="5:5" ht="15.75" hidden="1" customHeight="1" x14ac:dyDescent="0.3">
      <c r="E934" s="53"/>
    </row>
    <row r="935" spans="5:5" ht="15.75" hidden="1" customHeight="1" x14ac:dyDescent="0.3">
      <c r="E935" s="53"/>
    </row>
    <row r="936" spans="5:5" ht="15.75" hidden="1" customHeight="1" x14ac:dyDescent="0.3">
      <c r="E936" s="53"/>
    </row>
    <row r="937" spans="5:5" ht="15.75" hidden="1" customHeight="1" x14ac:dyDescent="0.3">
      <c r="E937" s="53"/>
    </row>
    <row r="938" spans="5:5" ht="15.75" hidden="1" customHeight="1" x14ac:dyDescent="0.3">
      <c r="E938" s="53"/>
    </row>
    <row r="939" spans="5:5" ht="15.75" hidden="1" customHeight="1" x14ac:dyDescent="0.3">
      <c r="E939" s="53"/>
    </row>
    <row r="940" spans="5:5" ht="15.75" hidden="1" customHeight="1" x14ac:dyDescent="0.3">
      <c r="E940" s="53"/>
    </row>
    <row r="941" spans="5:5" ht="15.75" hidden="1" customHeight="1" x14ac:dyDescent="0.3">
      <c r="E941" s="53"/>
    </row>
    <row r="942" spans="5:5" ht="15.75" hidden="1" customHeight="1" x14ac:dyDescent="0.3">
      <c r="E942" s="53"/>
    </row>
    <row r="943" spans="5:5" ht="15.75" hidden="1" customHeight="1" x14ac:dyDescent="0.3">
      <c r="E943" s="53"/>
    </row>
    <row r="944" spans="5:5" ht="15.75" hidden="1" customHeight="1" x14ac:dyDescent="0.3">
      <c r="E944" s="53"/>
    </row>
    <row r="945" spans="5:5" ht="15.75" hidden="1" customHeight="1" x14ac:dyDescent="0.3">
      <c r="E945" s="53"/>
    </row>
    <row r="946" spans="5:5" ht="15.75" hidden="1" customHeight="1" x14ac:dyDescent="0.3">
      <c r="E946" s="53"/>
    </row>
    <row r="947" spans="5:5" ht="15.75" hidden="1" customHeight="1" x14ac:dyDescent="0.3">
      <c r="E947" s="53"/>
    </row>
    <row r="948" spans="5:5" ht="15.75" hidden="1" customHeight="1" x14ac:dyDescent="0.3">
      <c r="E948" s="53"/>
    </row>
    <row r="949" spans="5:5" ht="15.75" hidden="1" customHeight="1" x14ac:dyDescent="0.3">
      <c r="E949" s="53"/>
    </row>
    <row r="950" spans="5:5" ht="15.75" hidden="1" customHeight="1" x14ac:dyDescent="0.3">
      <c r="E950" s="53"/>
    </row>
    <row r="951" spans="5:5" ht="15.75" hidden="1" customHeight="1" x14ac:dyDescent="0.3">
      <c r="E951" s="53"/>
    </row>
    <row r="952" spans="5:5" ht="15.75" hidden="1" customHeight="1" x14ac:dyDescent="0.3">
      <c r="E952" s="53"/>
    </row>
    <row r="953" spans="5:5" ht="15.75" hidden="1" customHeight="1" x14ac:dyDescent="0.3">
      <c r="E953" s="53"/>
    </row>
    <row r="954" spans="5:5" ht="15.75" hidden="1" customHeight="1" x14ac:dyDescent="0.3">
      <c r="E954" s="53"/>
    </row>
    <row r="955" spans="5:5" ht="15.75" hidden="1" customHeight="1" x14ac:dyDescent="0.3">
      <c r="E955" s="53"/>
    </row>
    <row r="956" spans="5:5" ht="15.75" hidden="1" customHeight="1" x14ac:dyDescent="0.3">
      <c r="E956" s="53"/>
    </row>
    <row r="957" spans="5:5" ht="15.75" hidden="1" customHeight="1" x14ac:dyDescent="0.3">
      <c r="E957" s="53"/>
    </row>
    <row r="958" spans="5:5" ht="15.75" hidden="1" customHeight="1" x14ac:dyDescent="0.3">
      <c r="E958" s="53"/>
    </row>
    <row r="959" spans="5:5" ht="15.75" hidden="1" customHeight="1" x14ac:dyDescent="0.3">
      <c r="E959" s="53"/>
    </row>
    <row r="960" spans="5:5" ht="15.75" hidden="1" customHeight="1" x14ac:dyDescent="0.3">
      <c r="E960" s="53"/>
    </row>
    <row r="961" spans="5:5" ht="15.75" hidden="1" customHeight="1" x14ac:dyDescent="0.3">
      <c r="E961" s="53"/>
    </row>
    <row r="962" spans="5:5" ht="15.75" hidden="1" customHeight="1" x14ac:dyDescent="0.3">
      <c r="E962" s="53"/>
    </row>
    <row r="963" spans="5:5" ht="15.75" hidden="1" customHeight="1" x14ac:dyDescent="0.3">
      <c r="E963" s="53"/>
    </row>
    <row r="964" spans="5:5" ht="15.75" hidden="1" customHeight="1" x14ac:dyDescent="0.3">
      <c r="E964" s="53"/>
    </row>
    <row r="965" spans="5:5" ht="15.75" hidden="1" customHeight="1" x14ac:dyDescent="0.3">
      <c r="E965" s="53"/>
    </row>
    <row r="966" spans="5:5" ht="15.75" hidden="1" customHeight="1" x14ac:dyDescent="0.3">
      <c r="E966" s="53"/>
    </row>
    <row r="967" spans="5:5" ht="15.75" hidden="1" customHeight="1" x14ac:dyDescent="0.3">
      <c r="E967" s="53"/>
    </row>
    <row r="968" spans="5:5" ht="15.75" hidden="1" customHeight="1" x14ac:dyDescent="0.3">
      <c r="E968" s="53"/>
    </row>
    <row r="969" spans="5:5" ht="15.75" hidden="1" customHeight="1" x14ac:dyDescent="0.3">
      <c r="E969" s="53"/>
    </row>
    <row r="970" spans="5:5" ht="15.75" hidden="1" customHeight="1" x14ac:dyDescent="0.3">
      <c r="E970" s="53"/>
    </row>
    <row r="971" spans="5:5" ht="15.75" hidden="1" customHeight="1" x14ac:dyDescent="0.3">
      <c r="E971" s="53"/>
    </row>
    <row r="972" spans="5:5" ht="15.75" hidden="1" customHeight="1" x14ac:dyDescent="0.3">
      <c r="E972" s="53"/>
    </row>
    <row r="973" spans="5:5" ht="15.75" hidden="1" customHeight="1" x14ac:dyDescent="0.3">
      <c r="E973" s="53"/>
    </row>
    <row r="974" spans="5:5" ht="15.75" hidden="1" customHeight="1" x14ac:dyDescent="0.3">
      <c r="E974" s="53"/>
    </row>
    <row r="975" spans="5:5" ht="15.75" hidden="1" customHeight="1" x14ac:dyDescent="0.3">
      <c r="E975" s="53"/>
    </row>
    <row r="976" spans="5:5" ht="15.75" hidden="1" customHeight="1" x14ac:dyDescent="0.3">
      <c r="E976" s="53"/>
    </row>
    <row r="977" spans="5:5" ht="15.75" hidden="1" customHeight="1" x14ac:dyDescent="0.3">
      <c r="E977" s="53"/>
    </row>
    <row r="978" spans="5:5" ht="15.75" hidden="1" customHeight="1" x14ac:dyDescent="0.3">
      <c r="E978" s="53"/>
    </row>
    <row r="979" spans="5:5" ht="15.75" hidden="1" customHeight="1" x14ac:dyDescent="0.3">
      <c r="E979" s="53"/>
    </row>
    <row r="980" spans="5:5" ht="15.75" hidden="1" customHeight="1" x14ac:dyDescent="0.3">
      <c r="E980" s="53"/>
    </row>
    <row r="981" spans="5:5" ht="15.75" hidden="1" customHeight="1" x14ac:dyDescent="0.3">
      <c r="E981" s="53"/>
    </row>
    <row r="982" spans="5:5" ht="15.75" hidden="1" customHeight="1" x14ac:dyDescent="0.3">
      <c r="E982" s="53"/>
    </row>
    <row r="983" spans="5:5" ht="15.75" hidden="1" customHeight="1" x14ac:dyDescent="0.3">
      <c r="E983" s="53"/>
    </row>
    <row r="984" spans="5:5" ht="15.75" hidden="1" customHeight="1" x14ac:dyDescent="0.3">
      <c r="E984" s="53"/>
    </row>
    <row r="985" spans="5:5" ht="15.75" hidden="1" customHeight="1" x14ac:dyDescent="0.3">
      <c r="E985" s="53"/>
    </row>
    <row r="986" spans="5:5" ht="15.75" hidden="1" customHeight="1" x14ac:dyDescent="0.3">
      <c r="E986" s="53"/>
    </row>
    <row r="987" spans="5:5" ht="15.75" hidden="1" customHeight="1" x14ac:dyDescent="0.3">
      <c r="E987" s="53"/>
    </row>
    <row r="988" spans="5:5" ht="15.75" hidden="1" customHeight="1" x14ac:dyDescent="0.3">
      <c r="E988" s="53"/>
    </row>
    <row r="989" spans="5:5" ht="15.75" hidden="1" customHeight="1" x14ac:dyDescent="0.3">
      <c r="E989" s="53"/>
    </row>
    <row r="990" spans="5:5" ht="15.75" hidden="1" customHeight="1" x14ac:dyDescent="0.3">
      <c r="E990" s="53"/>
    </row>
    <row r="991" spans="5:5" ht="15.75" hidden="1" customHeight="1" x14ac:dyDescent="0.3">
      <c r="E991" s="53"/>
    </row>
    <row r="992" spans="5:5" ht="15.75" hidden="1" customHeight="1" x14ac:dyDescent="0.3">
      <c r="E992" s="53"/>
    </row>
    <row r="993" spans="5:5" ht="15.75" hidden="1" customHeight="1" x14ac:dyDescent="0.3">
      <c r="E993" s="53"/>
    </row>
    <row r="994" spans="5:5" ht="15.75" hidden="1" customHeight="1" x14ac:dyDescent="0.3">
      <c r="E994" s="53"/>
    </row>
    <row r="995" spans="5:5" ht="15.75" hidden="1" customHeight="1" x14ac:dyDescent="0.3">
      <c r="E995" s="53"/>
    </row>
    <row r="996" spans="5:5" ht="15.75" hidden="1" customHeight="1" x14ac:dyDescent="0.3">
      <c r="E996" s="53"/>
    </row>
    <row r="997" spans="5:5" ht="15.75" hidden="1" customHeight="1" x14ac:dyDescent="0.3">
      <c r="E997" s="53"/>
    </row>
    <row r="998" spans="5:5" ht="15.75" hidden="1" customHeight="1" x14ac:dyDescent="0.3">
      <c r="E998" s="53"/>
    </row>
    <row r="999" spans="5:5" ht="15.75" hidden="1" customHeight="1" x14ac:dyDescent="0.3">
      <c r="E999" s="53"/>
    </row>
    <row r="1000" spans="5:5" ht="15.75" hidden="1" customHeight="1" x14ac:dyDescent="0.3">
      <c r="E1000" s="53"/>
    </row>
    <row r="1001" spans="5:5" ht="15.75" hidden="1" customHeight="1" x14ac:dyDescent="0.3">
      <c r="E1001" s="53"/>
    </row>
    <row r="1002" spans="5:5" ht="15.75" hidden="1" customHeight="1" x14ac:dyDescent="0.3">
      <c r="E1002" s="53"/>
    </row>
    <row r="1003" spans="5:5" ht="15.75" hidden="1" customHeight="1" x14ac:dyDescent="0.3">
      <c r="E1003" s="53"/>
    </row>
    <row r="1004" spans="5:5" ht="15.75" hidden="1" customHeight="1" x14ac:dyDescent="0.3">
      <c r="E1004" s="53"/>
    </row>
    <row r="1005" spans="5:5" ht="15.75" hidden="1" customHeight="1" x14ac:dyDescent="0.3">
      <c r="E1005" s="53"/>
    </row>
    <row r="1006" spans="5:5" ht="15.75" hidden="1" customHeight="1" x14ac:dyDescent="0.3">
      <c r="E1006" s="53"/>
    </row>
    <row r="1007" spans="5:5" ht="15.75" hidden="1" customHeight="1" x14ac:dyDescent="0.3">
      <c r="E1007" s="53"/>
    </row>
    <row r="1008" spans="5:5" ht="15.75" hidden="1" customHeight="1" x14ac:dyDescent="0.3">
      <c r="E1008" s="53"/>
    </row>
    <row r="1009" spans="5:5" ht="15.75" hidden="1" customHeight="1" x14ac:dyDescent="0.3">
      <c r="E1009" s="53"/>
    </row>
    <row r="1010" spans="5:5" ht="15.75" hidden="1" customHeight="1" x14ac:dyDescent="0.3">
      <c r="E1010" s="53"/>
    </row>
    <row r="1011" spans="5:5" ht="15" hidden="1" customHeight="1" x14ac:dyDescent="0.3"/>
    <row r="1012" spans="5:5" ht="15" hidden="1" customHeight="1" x14ac:dyDescent="0.3"/>
    <row r="1013" spans="5:5" ht="15" hidden="1" customHeight="1" x14ac:dyDescent="0.3"/>
    <row r="1014" spans="5:5" ht="15" hidden="1" customHeight="1" x14ac:dyDescent="0.3"/>
    <row r="1015" spans="5:5" ht="15" hidden="1" customHeight="1" x14ac:dyDescent="0.3"/>
    <row r="1016" spans="5:5" ht="15" hidden="1" customHeight="1" x14ac:dyDescent="0.3"/>
    <row r="1017" spans="5:5" ht="15" hidden="1" customHeight="1" x14ac:dyDescent="0.3"/>
    <row r="1018" spans="5:5" ht="15" hidden="1" customHeight="1" x14ac:dyDescent="0.3"/>
    <row r="1019" spans="5:5" ht="15" hidden="1" customHeight="1" x14ac:dyDescent="0.3"/>
    <row r="1020" spans="5:5" ht="15" hidden="1" customHeight="1" x14ac:dyDescent="0.3"/>
    <row r="1021" spans="5:5" ht="15" hidden="1" customHeight="1" x14ac:dyDescent="0.3"/>
    <row r="1022" spans="5:5" ht="15" hidden="1" customHeight="1" x14ac:dyDescent="0.3"/>
    <row r="1023" spans="5:5" ht="15" hidden="1" customHeight="1" x14ac:dyDescent="0.3"/>
    <row r="1024" spans="5:5" ht="15" hidden="1" customHeight="1" x14ac:dyDescent="0.3"/>
  </sheetData>
  <sheetProtection algorithmName="SHA-512" hashValue="Xix/HUFguMsGIEiId421CpTlrlllM/WQsCDmmMFjryNN65bsC+y3k38t+1f9QPCKw+3W1b1hR2UBjCtiQAeYbg==" saltValue="J3DCkS5kzUBRAPMwOCZlxQ==" spinCount="100000" sheet="1" formatColumns="0" formatRows="0"/>
  <protectedRanges>
    <protectedRange sqref="B5:B7 C10:E11 C12 E12 C13 E13 C15:C20 E15:E20 C21:C25 E21:E25 C26:E27 C29:C35 E29:E35" name="Range1"/>
  </protectedRanges>
  <mergeCells count="13">
    <mergeCell ref="B28:E28"/>
    <mergeCell ref="C26:D26"/>
    <mergeCell ref="C27:D27"/>
    <mergeCell ref="B14:E14"/>
    <mergeCell ref="A3:E3"/>
    <mergeCell ref="A1:E1"/>
    <mergeCell ref="A8:E8"/>
    <mergeCell ref="A2:D2"/>
    <mergeCell ref="C11:D11"/>
    <mergeCell ref="C10:D10"/>
    <mergeCell ref="C5:D5"/>
    <mergeCell ref="C6:D6"/>
    <mergeCell ref="C7:D7"/>
  </mergeCells>
  <conditionalFormatting sqref="E5 C15 C11 C23:C24">
    <cfRule type="cellIs" dxfId="204" priority="200" operator="equal">
      <formula>"Unknown"</formula>
    </cfRule>
  </conditionalFormatting>
  <conditionalFormatting sqref="E5">
    <cfRule type="cellIs" dxfId="203" priority="487" operator="equal">
      <formula>"Very High"</formula>
    </cfRule>
    <cfRule type="cellIs" dxfId="202" priority="491" operator="equal">
      <formula>"Very Low"</formula>
    </cfRule>
  </conditionalFormatting>
  <conditionalFormatting sqref="E5">
    <cfRule type="cellIs" dxfId="201" priority="488" operator="equal">
      <formula>"High"</formula>
    </cfRule>
  </conditionalFormatting>
  <conditionalFormatting sqref="E5 C15 C11 C23:C24">
    <cfRule type="cellIs" dxfId="200" priority="489" operator="equal">
      <formula>"Moderate"</formula>
    </cfRule>
  </conditionalFormatting>
  <conditionalFormatting sqref="E5 C15 C11 C23:C24">
    <cfRule type="cellIs" dxfId="199" priority="490" operator="equal">
      <formula>"Low"</formula>
    </cfRule>
  </conditionalFormatting>
  <conditionalFormatting sqref="E6">
    <cfRule type="cellIs" dxfId="198" priority="199" operator="between">
      <formula>3.76</formula>
      <formula>4</formula>
    </cfRule>
    <cfRule type="cellIs" dxfId="197" priority="495" operator="lessThan">
      <formula>1</formula>
    </cfRule>
  </conditionalFormatting>
  <conditionalFormatting sqref="E6">
    <cfRule type="cellIs" dxfId="196" priority="492" operator="between">
      <formula>3</formula>
      <formula>3.75</formula>
    </cfRule>
  </conditionalFormatting>
  <conditionalFormatting sqref="E6">
    <cfRule type="cellIs" dxfId="195" priority="493" operator="between">
      <formula>2</formula>
      <formula>2.99</formula>
    </cfRule>
  </conditionalFormatting>
  <conditionalFormatting sqref="E6">
    <cfRule type="cellIs" dxfId="194" priority="494" operator="between">
      <formula>1</formula>
      <formula>1.99</formula>
    </cfRule>
  </conditionalFormatting>
  <conditionalFormatting sqref="C11 C15 C23:C24 C21">
    <cfRule type="cellIs" dxfId="193" priority="496" operator="equal">
      <formula>"Level III"</formula>
    </cfRule>
  </conditionalFormatting>
  <conditionalFormatting sqref="C11 C15 C23:C24 C21">
    <cfRule type="cellIs" dxfId="192" priority="497" operator="equal">
      <formula>"Level II"</formula>
    </cfRule>
  </conditionalFormatting>
  <conditionalFormatting sqref="C11 C15 C23:C24 C21">
    <cfRule type="cellIs" dxfId="191" priority="498" operator="equal">
      <formula>"Level I"</formula>
    </cfRule>
  </conditionalFormatting>
  <conditionalFormatting sqref="C11 C15 C23:C24 C21">
    <cfRule type="cellIs" dxfId="190" priority="499" operator="equal">
      <formula>"Mission critical"</formula>
    </cfRule>
  </conditionalFormatting>
  <conditionalFormatting sqref="C11 C15 C23:C24 C21">
    <cfRule type="cellIs" dxfId="189" priority="500" operator="equal">
      <formula>"Critical"</formula>
    </cfRule>
  </conditionalFormatting>
  <conditionalFormatting sqref="C11 C15 C23:C24 C21">
    <cfRule type="cellIs" dxfId="188" priority="501" operator="equal">
      <formula>"Non-critical"</formula>
    </cfRule>
  </conditionalFormatting>
  <conditionalFormatting sqref="C21">
    <cfRule type="cellIs" dxfId="187" priority="502" operator="equal">
      <formula>"Unknown"</formula>
    </cfRule>
  </conditionalFormatting>
  <conditionalFormatting sqref="C11 C15 C23:C24 C21">
    <cfRule type="cellIs" dxfId="186" priority="503" operator="equal">
      <formula>"Widespread"</formula>
    </cfRule>
  </conditionalFormatting>
  <conditionalFormatting sqref="C11 C15 C23:C24 C21">
    <cfRule type="cellIs" dxfId="185" priority="504" operator="equal">
      <formula>"Extensive"</formula>
    </cfRule>
  </conditionalFormatting>
  <conditionalFormatting sqref="C21">
    <cfRule type="cellIs" dxfId="184" priority="505" operator="equal">
      <formula>"Moderate"</formula>
    </cfRule>
  </conditionalFormatting>
  <conditionalFormatting sqref="C21">
    <cfRule type="cellIs" dxfId="183" priority="506" operator="equal">
      <formula>"Low"</formula>
    </cfRule>
  </conditionalFormatting>
  <conditionalFormatting sqref="C22">
    <cfRule type="cellIs" dxfId="182" priority="454" operator="equal">
      <formula>"Level III"</formula>
    </cfRule>
  </conditionalFormatting>
  <conditionalFormatting sqref="C22">
    <cfRule type="cellIs" dxfId="181" priority="455" operator="equal">
      <formula>"Level II"</formula>
    </cfRule>
  </conditionalFormatting>
  <conditionalFormatting sqref="C22">
    <cfRule type="cellIs" dxfId="180" priority="456" operator="equal">
      <formula>"Level I"</formula>
    </cfRule>
  </conditionalFormatting>
  <conditionalFormatting sqref="C22">
    <cfRule type="cellIs" dxfId="179" priority="457" operator="equal">
      <formula>"Mission critical"</formula>
    </cfRule>
  </conditionalFormatting>
  <conditionalFormatting sqref="C22">
    <cfRule type="cellIs" dxfId="178" priority="458" operator="equal">
      <formula>"Critical"</formula>
    </cfRule>
  </conditionalFormatting>
  <conditionalFormatting sqref="C22">
    <cfRule type="cellIs" dxfId="177" priority="459" operator="equal">
      <formula>"Non-critical"</formula>
    </cfRule>
  </conditionalFormatting>
  <conditionalFormatting sqref="C22">
    <cfRule type="cellIs" dxfId="176" priority="460" operator="equal">
      <formula>"Unknown"</formula>
    </cfRule>
  </conditionalFormatting>
  <conditionalFormatting sqref="C22">
    <cfRule type="cellIs" dxfId="175" priority="461" operator="equal">
      <formula>"Widespread"</formula>
    </cfRule>
  </conditionalFormatting>
  <conditionalFormatting sqref="C22">
    <cfRule type="cellIs" dxfId="174" priority="462" operator="equal">
      <formula>"Extensive"</formula>
    </cfRule>
  </conditionalFormatting>
  <conditionalFormatting sqref="C22">
    <cfRule type="cellIs" dxfId="173" priority="463" operator="equal">
      <formula>"Moderate"</formula>
    </cfRule>
  </conditionalFormatting>
  <conditionalFormatting sqref="C22">
    <cfRule type="cellIs" dxfId="172" priority="464" operator="equal">
      <formula>"Low"</formula>
    </cfRule>
  </conditionalFormatting>
  <conditionalFormatting sqref="C25">
    <cfRule type="cellIs" dxfId="171" priority="399" operator="equal">
      <formula>"Unknown"</formula>
    </cfRule>
  </conditionalFormatting>
  <conditionalFormatting sqref="C25">
    <cfRule type="cellIs" dxfId="170" priority="400" operator="equal">
      <formula>"Moderate"</formula>
    </cfRule>
  </conditionalFormatting>
  <conditionalFormatting sqref="C25">
    <cfRule type="cellIs" dxfId="169" priority="401" operator="equal">
      <formula>"Low"</formula>
    </cfRule>
  </conditionalFormatting>
  <conditionalFormatting sqref="C25">
    <cfRule type="cellIs" dxfId="168" priority="402" operator="equal">
      <formula>"Level III"</formula>
    </cfRule>
  </conditionalFormatting>
  <conditionalFormatting sqref="C25">
    <cfRule type="cellIs" dxfId="167" priority="403" operator="equal">
      <formula>"Level II"</formula>
    </cfRule>
  </conditionalFormatting>
  <conditionalFormatting sqref="C25">
    <cfRule type="cellIs" dxfId="166" priority="404" operator="equal">
      <formula>"Level I"</formula>
    </cfRule>
  </conditionalFormatting>
  <conditionalFormatting sqref="C25">
    <cfRule type="cellIs" dxfId="165" priority="405" operator="equal">
      <formula>"Mission critical"</formula>
    </cfRule>
  </conditionalFormatting>
  <conditionalFormatting sqref="C25">
    <cfRule type="cellIs" dxfId="164" priority="406" operator="equal">
      <formula>"Critical"</formula>
    </cfRule>
  </conditionalFormatting>
  <conditionalFormatting sqref="C25">
    <cfRule type="cellIs" dxfId="163" priority="407" operator="equal">
      <formula>"Non-critical"</formula>
    </cfRule>
  </conditionalFormatting>
  <conditionalFormatting sqref="C25">
    <cfRule type="cellIs" dxfId="162" priority="408" operator="equal">
      <formula>"Widespread"</formula>
    </cfRule>
  </conditionalFormatting>
  <conditionalFormatting sqref="C25">
    <cfRule type="cellIs" dxfId="161" priority="409" operator="equal">
      <formula>"Extensive"</formula>
    </cfRule>
  </conditionalFormatting>
  <conditionalFormatting sqref="C16:C17">
    <cfRule type="cellIs" dxfId="160" priority="344" operator="equal">
      <formula>"Unknown"</formula>
    </cfRule>
  </conditionalFormatting>
  <conditionalFormatting sqref="C16:C17">
    <cfRule type="cellIs" dxfId="159" priority="345" operator="equal">
      <formula>"Moderate"</formula>
    </cfRule>
  </conditionalFormatting>
  <conditionalFormatting sqref="C16:C17">
    <cfRule type="cellIs" dxfId="158" priority="346" operator="equal">
      <formula>"Low"</formula>
    </cfRule>
  </conditionalFormatting>
  <conditionalFormatting sqref="C16:C17">
    <cfRule type="cellIs" dxfId="157" priority="347" operator="equal">
      <formula>"Level III"</formula>
    </cfRule>
  </conditionalFormatting>
  <conditionalFormatting sqref="C16:C17">
    <cfRule type="cellIs" dxfId="156" priority="348" operator="equal">
      <formula>"Level II"</formula>
    </cfRule>
  </conditionalFormatting>
  <conditionalFormatting sqref="C16:C17">
    <cfRule type="cellIs" dxfId="155" priority="349" operator="equal">
      <formula>"Level I"</formula>
    </cfRule>
  </conditionalFormatting>
  <conditionalFormatting sqref="C16:C17">
    <cfRule type="cellIs" dxfId="154" priority="350" operator="equal">
      <formula>"Mission critical"</formula>
    </cfRule>
  </conditionalFormatting>
  <conditionalFormatting sqref="C16:C17">
    <cfRule type="cellIs" dxfId="153" priority="351" operator="equal">
      <formula>"Critical"</formula>
    </cfRule>
  </conditionalFormatting>
  <conditionalFormatting sqref="C16:C17">
    <cfRule type="cellIs" dxfId="152" priority="352" operator="equal">
      <formula>"Non-critical"</formula>
    </cfRule>
  </conditionalFormatting>
  <conditionalFormatting sqref="C16:C17">
    <cfRule type="cellIs" dxfId="151" priority="353" operator="equal">
      <formula>"Widespread"</formula>
    </cfRule>
  </conditionalFormatting>
  <conditionalFormatting sqref="C16:C17">
    <cfRule type="cellIs" dxfId="150" priority="354" operator="equal">
      <formula>"Extensive"</formula>
    </cfRule>
  </conditionalFormatting>
  <conditionalFormatting sqref="C26">
    <cfRule type="cellIs" dxfId="149" priority="267" operator="equal">
      <formula>"Unknown"</formula>
    </cfRule>
  </conditionalFormatting>
  <conditionalFormatting sqref="C26">
    <cfRule type="cellIs" dxfId="148" priority="268" operator="equal">
      <formula>"Moderate"</formula>
    </cfRule>
  </conditionalFormatting>
  <conditionalFormatting sqref="C26">
    <cfRule type="cellIs" dxfId="147" priority="269" operator="equal">
      <formula>"Low"</formula>
    </cfRule>
  </conditionalFormatting>
  <conditionalFormatting sqref="C26">
    <cfRule type="cellIs" dxfId="146" priority="270" operator="equal">
      <formula>"Level III"</formula>
    </cfRule>
  </conditionalFormatting>
  <conditionalFormatting sqref="C26">
    <cfRule type="cellIs" dxfId="145" priority="271" operator="equal">
      <formula>"Level II"</formula>
    </cfRule>
  </conditionalFormatting>
  <conditionalFormatting sqref="C26">
    <cfRule type="cellIs" dxfId="144" priority="272" operator="equal">
      <formula>"Level I"</formula>
    </cfRule>
  </conditionalFormatting>
  <conditionalFormatting sqref="C26">
    <cfRule type="cellIs" dxfId="143" priority="273" operator="equal">
      <formula>"Mission critical"</formula>
    </cfRule>
  </conditionalFormatting>
  <conditionalFormatting sqref="C26">
    <cfRule type="cellIs" dxfId="142" priority="274" operator="equal">
      <formula>"Critical"</formula>
    </cfRule>
  </conditionalFormatting>
  <conditionalFormatting sqref="C26">
    <cfRule type="cellIs" dxfId="141" priority="275" operator="equal">
      <formula>"Non-critical"</formula>
    </cfRule>
  </conditionalFormatting>
  <conditionalFormatting sqref="C26">
    <cfRule type="cellIs" dxfId="140" priority="276" operator="equal">
      <formula>"Widespread"</formula>
    </cfRule>
  </conditionalFormatting>
  <conditionalFormatting sqref="C26">
    <cfRule type="cellIs" dxfId="139" priority="277" operator="equal">
      <formula>"Extensive"</formula>
    </cfRule>
  </conditionalFormatting>
  <conditionalFormatting sqref="C27">
    <cfRule type="cellIs" dxfId="138" priority="256" operator="equal">
      <formula>"Unknown"</formula>
    </cfRule>
  </conditionalFormatting>
  <conditionalFormatting sqref="C27">
    <cfRule type="cellIs" dxfId="137" priority="257" operator="equal">
      <formula>"Moderate"</formula>
    </cfRule>
  </conditionalFormatting>
  <conditionalFormatting sqref="C27">
    <cfRule type="cellIs" dxfId="136" priority="258" operator="equal">
      <formula>"Low"</formula>
    </cfRule>
  </conditionalFormatting>
  <conditionalFormatting sqref="C27">
    <cfRule type="cellIs" dxfId="135" priority="259" operator="equal">
      <formula>"Level III"</formula>
    </cfRule>
  </conditionalFormatting>
  <conditionalFormatting sqref="C27">
    <cfRule type="cellIs" dxfId="134" priority="260" operator="equal">
      <formula>"Level II"</formula>
    </cfRule>
  </conditionalFormatting>
  <conditionalFormatting sqref="C27">
    <cfRule type="cellIs" dxfId="133" priority="261" operator="equal">
      <formula>"Level I"</formula>
    </cfRule>
  </conditionalFormatting>
  <conditionalFormatting sqref="C27">
    <cfRule type="cellIs" dxfId="132" priority="262" operator="equal">
      <formula>"Mission critical"</formula>
    </cfRule>
  </conditionalFormatting>
  <conditionalFormatting sqref="C27">
    <cfRule type="cellIs" dxfId="131" priority="263" operator="equal">
      <formula>"Critical"</formula>
    </cfRule>
  </conditionalFormatting>
  <conditionalFormatting sqref="C27">
    <cfRule type="cellIs" dxfId="130" priority="264" operator="equal">
      <formula>"Non-critical"</formula>
    </cfRule>
  </conditionalFormatting>
  <conditionalFormatting sqref="C27">
    <cfRule type="cellIs" dxfId="129" priority="265" operator="equal">
      <formula>"Widespread"</formula>
    </cfRule>
  </conditionalFormatting>
  <conditionalFormatting sqref="C27">
    <cfRule type="cellIs" dxfId="128" priority="266" operator="equal">
      <formula>"Extensive"</formula>
    </cfRule>
  </conditionalFormatting>
  <conditionalFormatting sqref="C10">
    <cfRule type="cellIs" dxfId="127" priority="188" operator="equal">
      <formula>"Unknown"</formula>
    </cfRule>
  </conditionalFormatting>
  <conditionalFormatting sqref="C10">
    <cfRule type="cellIs" dxfId="126" priority="189" operator="equal">
      <formula>"Moderate"</formula>
    </cfRule>
  </conditionalFormatting>
  <conditionalFormatting sqref="C10">
    <cfRule type="cellIs" dxfId="125" priority="190" operator="equal">
      <formula>"Low"</formula>
    </cfRule>
  </conditionalFormatting>
  <conditionalFormatting sqref="C10">
    <cfRule type="cellIs" dxfId="124" priority="191" operator="equal">
      <formula>"Level III"</formula>
    </cfRule>
  </conditionalFormatting>
  <conditionalFormatting sqref="C10">
    <cfRule type="cellIs" dxfId="123" priority="192" operator="equal">
      <formula>"Level II"</formula>
    </cfRule>
  </conditionalFormatting>
  <conditionalFormatting sqref="C10">
    <cfRule type="cellIs" dxfId="122" priority="193" operator="equal">
      <formula>"Level I"</formula>
    </cfRule>
  </conditionalFormatting>
  <conditionalFormatting sqref="C10">
    <cfRule type="cellIs" dxfId="121" priority="194" operator="equal">
      <formula>"Mission critical"</formula>
    </cfRule>
  </conditionalFormatting>
  <conditionalFormatting sqref="C10">
    <cfRule type="cellIs" dxfId="120" priority="195" operator="equal">
      <formula>"Critical"</formula>
    </cfRule>
  </conditionalFormatting>
  <conditionalFormatting sqref="C10">
    <cfRule type="cellIs" dxfId="119" priority="196" operator="equal">
      <formula>"Non-critical"</formula>
    </cfRule>
  </conditionalFormatting>
  <conditionalFormatting sqref="C10">
    <cfRule type="cellIs" dxfId="118" priority="197" operator="equal">
      <formula>"Widespread"</formula>
    </cfRule>
  </conditionalFormatting>
  <conditionalFormatting sqref="C10">
    <cfRule type="cellIs" dxfId="117" priority="198" operator="equal">
      <formula>"Extensive"</formula>
    </cfRule>
  </conditionalFormatting>
  <conditionalFormatting sqref="C18">
    <cfRule type="cellIs" dxfId="116" priority="144" operator="equal">
      <formula>"Unknown"</formula>
    </cfRule>
  </conditionalFormatting>
  <conditionalFormatting sqref="C18">
    <cfRule type="cellIs" dxfId="115" priority="145" operator="equal">
      <formula>"Moderate"</formula>
    </cfRule>
  </conditionalFormatting>
  <conditionalFormatting sqref="C18">
    <cfRule type="cellIs" dxfId="114" priority="146" operator="equal">
      <formula>"Low"</formula>
    </cfRule>
  </conditionalFormatting>
  <conditionalFormatting sqref="C18">
    <cfRule type="cellIs" dxfId="113" priority="147" operator="equal">
      <formula>"Level III"</formula>
    </cfRule>
  </conditionalFormatting>
  <conditionalFormatting sqref="C18">
    <cfRule type="cellIs" dxfId="112" priority="148" operator="equal">
      <formula>"Level II"</formula>
    </cfRule>
  </conditionalFormatting>
  <conditionalFormatting sqref="C18">
    <cfRule type="cellIs" dxfId="111" priority="149" operator="equal">
      <formula>"Level I"</formula>
    </cfRule>
  </conditionalFormatting>
  <conditionalFormatting sqref="C18">
    <cfRule type="cellIs" dxfId="110" priority="150" operator="equal">
      <formula>"Mission critical"</formula>
    </cfRule>
  </conditionalFormatting>
  <conditionalFormatting sqref="C18">
    <cfRule type="cellIs" dxfId="109" priority="151" operator="equal">
      <formula>"Critical"</formula>
    </cfRule>
  </conditionalFormatting>
  <conditionalFormatting sqref="C18">
    <cfRule type="cellIs" dxfId="108" priority="152" operator="equal">
      <formula>"Non-critical"</formula>
    </cfRule>
  </conditionalFormatting>
  <conditionalFormatting sqref="C18">
    <cfRule type="cellIs" dxfId="107" priority="153" operator="equal">
      <formula>"Widespread"</formula>
    </cfRule>
  </conditionalFormatting>
  <conditionalFormatting sqref="C18">
    <cfRule type="cellIs" dxfId="106" priority="154" operator="equal">
      <formula>"Extensive"</formula>
    </cfRule>
  </conditionalFormatting>
  <conditionalFormatting sqref="C12:C13">
    <cfRule type="cellIs" dxfId="105" priority="166" operator="equal">
      <formula>"Level III"</formula>
    </cfRule>
  </conditionalFormatting>
  <conditionalFormatting sqref="C12:C13">
    <cfRule type="cellIs" dxfId="104" priority="167" operator="equal">
      <formula>"Level II"</formula>
    </cfRule>
  </conditionalFormatting>
  <conditionalFormatting sqref="C12:C13">
    <cfRule type="cellIs" dxfId="103" priority="168" operator="equal">
      <formula>"Level I"</formula>
    </cfRule>
  </conditionalFormatting>
  <conditionalFormatting sqref="C12:C13">
    <cfRule type="cellIs" dxfId="102" priority="169" operator="equal">
      <formula>"Mission critical"</formula>
    </cfRule>
  </conditionalFormatting>
  <conditionalFormatting sqref="C12:C13">
    <cfRule type="cellIs" dxfId="101" priority="170" operator="equal">
      <formula>"Critical"</formula>
    </cfRule>
  </conditionalFormatting>
  <conditionalFormatting sqref="C12:C13">
    <cfRule type="cellIs" dxfId="100" priority="171" operator="equal">
      <formula>"Non-critical"</formula>
    </cfRule>
  </conditionalFormatting>
  <conditionalFormatting sqref="C12:C13">
    <cfRule type="cellIs" dxfId="99" priority="172" operator="equal">
      <formula>"Unknown"</formula>
    </cfRule>
  </conditionalFormatting>
  <conditionalFormatting sqref="C12:C13">
    <cfRule type="cellIs" dxfId="98" priority="173" operator="equal">
      <formula>"Widespread"</formula>
    </cfRule>
  </conditionalFormatting>
  <conditionalFormatting sqref="C12:C13">
    <cfRule type="cellIs" dxfId="97" priority="174" operator="equal">
      <formula>"Extensive"</formula>
    </cfRule>
  </conditionalFormatting>
  <conditionalFormatting sqref="C12:C13">
    <cfRule type="cellIs" dxfId="96" priority="175" operator="equal">
      <formula>"Moderate"</formula>
    </cfRule>
  </conditionalFormatting>
  <conditionalFormatting sqref="C12:C13">
    <cfRule type="cellIs" dxfId="95" priority="176" operator="equal">
      <formula>"Low"</formula>
    </cfRule>
  </conditionalFormatting>
  <conditionalFormatting sqref="C20">
    <cfRule type="cellIs" dxfId="94" priority="133" operator="equal">
      <formula>"Unknown"</formula>
    </cfRule>
  </conditionalFormatting>
  <conditionalFormatting sqref="C20">
    <cfRule type="cellIs" dxfId="93" priority="134" operator="equal">
      <formula>"Moderate"</formula>
    </cfRule>
  </conditionalFormatting>
  <conditionalFormatting sqref="C20">
    <cfRule type="cellIs" dxfId="92" priority="135" operator="equal">
      <formula>"Low"</formula>
    </cfRule>
  </conditionalFormatting>
  <conditionalFormatting sqref="C20">
    <cfRule type="cellIs" dxfId="91" priority="136" operator="equal">
      <formula>"Level III"</formula>
    </cfRule>
  </conditionalFormatting>
  <conditionalFormatting sqref="C20">
    <cfRule type="cellIs" dxfId="90" priority="137" operator="equal">
      <formula>"Level II"</formula>
    </cfRule>
  </conditionalFormatting>
  <conditionalFormatting sqref="C20">
    <cfRule type="cellIs" dxfId="89" priority="138" operator="equal">
      <formula>"Level I"</formula>
    </cfRule>
  </conditionalFormatting>
  <conditionalFormatting sqref="C20">
    <cfRule type="cellIs" dxfId="88" priority="139" operator="equal">
      <formula>"Mission critical"</formula>
    </cfRule>
  </conditionalFormatting>
  <conditionalFormatting sqref="C20">
    <cfRule type="cellIs" dxfId="87" priority="140" operator="equal">
      <formula>"Critical"</formula>
    </cfRule>
  </conditionalFormatting>
  <conditionalFormatting sqref="C20">
    <cfRule type="cellIs" dxfId="86" priority="141" operator="equal">
      <formula>"Non-critical"</formula>
    </cfRule>
  </conditionalFormatting>
  <conditionalFormatting sqref="C20">
    <cfRule type="cellIs" dxfId="85" priority="142" operator="equal">
      <formula>"Widespread"</formula>
    </cfRule>
  </conditionalFormatting>
  <conditionalFormatting sqref="C20">
    <cfRule type="cellIs" dxfId="84" priority="143" operator="equal">
      <formula>"Extensive"</formula>
    </cfRule>
  </conditionalFormatting>
  <conditionalFormatting sqref="C19">
    <cfRule type="cellIs" dxfId="83" priority="122" operator="equal">
      <formula>"Unknown"</formula>
    </cfRule>
  </conditionalFormatting>
  <conditionalFormatting sqref="C19">
    <cfRule type="cellIs" dxfId="82" priority="123" operator="equal">
      <formula>"Moderate"</formula>
    </cfRule>
  </conditionalFormatting>
  <conditionalFormatting sqref="C19">
    <cfRule type="cellIs" dxfId="81" priority="124" operator="equal">
      <formula>"Low"</formula>
    </cfRule>
  </conditionalFormatting>
  <conditionalFormatting sqref="C19">
    <cfRule type="cellIs" dxfId="80" priority="125" operator="equal">
      <formula>"Level III"</formula>
    </cfRule>
  </conditionalFormatting>
  <conditionalFormatting sqref="C19">
    <cfRule type="cellIs" dxfId="79" priority="126" operator="equal">
      <formula>"Level II"</formula>
    </cfRule>
  </conditionalFormatting>
  <conditionalFormatting sqref="C19">
    <cfRule type="cellIs" dxfId="78" priority="127" operator="equal">
      <formula>"Level I"</formula>
    </cfRule>
  </conditionalFormatting>
  <conditionalFormatting sqref="C19">
    <cfRule type="cellIs" dxfId="77" priority="128" operator="equal">
      <formula>"Mission critical"</formula>
    </cfRule>
  </conditionalFormatting>
  <conditionalFormatting sqref="C19">
    <cfRule type="cellIs" dxfId="76" priority="129" operator="equal">
      <formula>"Critical"</formula>
    </cfRule>
  </conditionalFormatting>
  <conditionalFormatting sqref="C19">
    <cfRule type="cellIs" dxfId="75" priority="130" operator="equal">
      <formula>"Non-critical"</formula>
    </cfRule>
  </conditionalFormatting>
  <conditionalFormatting sqref="C19">
    <cfRule type="cellIs" dxfId="74" priority="131" operator="equal">
      <formula>"Widespread"</formula>
    </cfRule>
  </conditionalFormatting>
  <conditionalFormatting sqref="C19">
    <cfRule type="cellIs" dxfId="73" priority="132" operator="equal">
      <formula>"Extensive"</formula>
    </cfRule>
  </conditionalFormatting>
  <conditionalFormatting sqref="C29">
    <cfRule type="cellIs" dxfId="72" priority="45" operator="equal">
      <formula>"Unknown"</formula>
    </cfRule>
  </conditionalFormatting>
  <conditionalFormatting sqref="C29">
    <cfRule type="cellIs" dxfId="71" priority="57" operator="equal">
      <formula>"Moderate"</formula>
    </cfRule>
  </conditionalFormatting>
  <conditionalFormatting sqref="C29">
    <cfRule type="cellIs" dxfId="70" priority="58" operator="equal">
      <formula>"Low"</formula>
    </cfRule>
  </conditionalFormatting>
  <conditionalFormatting sqref="C29">
    <cfRule type="cellIs" dxfId="69" priority="59" operator="equal">
      <formula>"Level III"</formula>
    </cfRule>
  </conditionalFormatting>
  <conditionalFormatting sqref="C29">
    <cfRule type="cellIs" dxfId="68" priority="60" operator="equal">
      <formula>"Level II"</formula>
    </cfRule>
  </conditionalFormatting>
  <conditionalFormatting sqref="C29">
    <cfRule type="cellIs" dxfId="67" priority="61" operator="equal">
      <formula>"Level I"</formula>
    </cfRule>
  </conditionalFormatting>
  <conditionalFormatting sqref="C29">
    <cfRule type="cellIs" dxfId="66" priority="62" operator="equal">
      <formula>"Mission critical"</formula>
    </cfRule>
  </conditionalFormatting>
  <conditionalFormatting sqref="C29">
    <cfRule type="cellIs" dxfId="65" priority="63" operator="equal">
      <formula>"Critical"</formula>
    </cfRule>
  </conditionalFormatting>
  <conditionalFormatting sqref="C29">
    <cfRule type="cellIs" dxfId="64" priority="64" operator="equal">
      <formula>"Non-critical"</formula>
    </cfRule>
  </conditionalFormatting>
  <conditionalFormatting sqref="C29">
    <cfRule type="cellIs" dxfId="63" priority="65" operator="equal">
      <formula>"Widespread"</formula>
    </cfRule>
  </conditionalFormatting>
  <conditionalFormatting sqref="C29">
    <cfRule type="cellIs" dxfId="62" priority="66" operator="equal">
      <formula>"Extensive"</formula>
    </cfRule>
  </conditionalFormatting>
  <conditionalFormatting sqref="C30:C31">
    <cfRule type="cellIs" dxfId="61" priority="46" operator="equal">
      <formula>"Unknown"</formula>
    </cfRule>
  </conditionalFormatting>
  <conditionalFormatting sqref="C30:C31">
    <cfRule type="cellIs" dxfId="60" priority="47" operator="equal">
      <formula>"Moderate"</formula>
    </cfRule>
  </conditionalFormatting>
  <conditionalFormatting sqref="C30:C31">
    <cfRule type="cellIs" dxfId="59" priority="48" operator="equal">
      <formula>"Low"</formula>
    </cfRule>
  </conditionalFormatting>
  <conditionalFormatting sqref="C30:C31">
    <cfRule type="cellIs" dxfId="58" priority="49" operator="equal">
      <formula>"Level III"</formula>
    </cfRule>
  </conditionalFormatting>
  <conditionalFormatting sqref="C30:C31">
    <cfRule type="cellIs" dxfId="57" priority="50" operator="equal">
      <formula>"Level II"</formula>
    </cfRule>
  </conditionalFormatting>
  <conditionalFormatting sqref="C30:C31">
    <cfRule type="cellIs" dxfId="56" priority="51" operator="equal">
      <formula>"Level I"</formula>
    </cfRule>
  </conditionalFormatting>
  <conditionalFormatting sqref="C30:C31">
    <cfRule type="cellIs" dxfId="55" priority="52" operator="equal">
      <formula>"Mission critical"</formula>
    </cfRule>
  </conditionalFormatting>
  <conditionalFormatting sqref="C30:C31">
    <cfRule type="cellIs" dxfId="54" priority="53" operator="equal">
      <formula>"Critical"</formula>
    </cfRule>
  </conditionalFormatting>
  <conditionalFormatting sqref="C30:C31">
    <cfRule type="cellIs" dxfId="53" priority="54" operator="equal">
      <formula>"Non-critical"</formula>
    </cfRule>
  </conditionalFormatting>
  <conditionalFormatting sqref="C30:C31">
    <cfRule type="cellIs" dxfId="52" priority="55" operator="equal">
      <formula>"Widespread"</formula>
    </cfRule>
  </conditionalFormatting>
  <conditionalFormatting sqref="C30:C31">
    <cfRule type="cellIs" dxfId="51" priority="56" operator="equal">
      <formula>"Extensive"</formula>
    </cfRule>
  </conditionalFormatting>
  <conditionalFormatting sqref="C32">
    <cfRule type="cellIs" dxfId="50" priority="34" operator="equal">
      <formula>"Unknown"</formula>
    </cfRule>
  </conditionalFormatting>
  <conditionalFormatting sqref="C32">
    <cfRule type="cellIs" dxfId="49" priority="35" operator="equal">
      <formula>"Moderate"</formula>
    </cfRule>
  </conditionalFormatting>
  <conditionalFormatting sqref="C32">
    <cfRule type="cellIs" dxfId="48" priority="36" operator="equal">
      <formula>"Low"</formula>
    </cfRule>
  </conditionalFormatting>
  <conditionalFormatting sqref="C32">
    <cfRule type="cellIs" dxfId="47" priority="37" operator="equal">
      <formula>"Level III"</formula>
    </cfRule>
  </conditionalFormatting>
  <conditionalFormatting sqref="C32">
    <cfRule type="cellIs" dxfId="46" priority="38" operator="equal">
      <formula>"Level II"</formula>
    </cfRule>
  </conditionalFormatting>
  <conditionalFormatting sqref="C32">
    <cfRule type="cellIs" dxfId="45" priority="39" operator="equal">
      <formula>"Level I"</formula>
    </cfRule>
  </conditionalFormatting>
  <conditionalFormatting sqref="C32">
    <cfRule type="cellIs" dxfId="44" priority="40" operator="equal">
      <formula>"Mission critical"</formula>
    </cfRule>
  </conditionalFormatting>
  <conditionalFormatting sqref="C32">
    <cfRule type="cellIs" dxfId="43" priority="41" operator="equal">
      <formula>"Critical"</formula>
    </cfRule>
  </conditionalFormatting>
  <conditionalFormatting sqref="C32">
    <cfRule type="cellIs" dxfId="42" priority="42" operator="equal">
      <formula>"Non-critical"</formula>
    </cfRule>
  </conditionalFormatting>
  <conditionalFormatting sqref="C32">
    <cfRule type="cellIs" dxfId="41" priority="43" operator="equal">
      <formula>"Widespread"</formula>
    </cfRule>
  </conditionalFormatting>
  <conditionalFormatting sqref="C32">
    <cfRule type="cellIs" dxfId="40" priority="44" operator="equal">
      <formula>"Extensive"</formula>
    </cfRule>
  </conditionalFormatting>
  <conditionalFormatting sqref="C34">
    <cfRule type="cellIs" dxfId="39" priority="23" operator="equal">
      <formula>"Unknown"</formula>
    </cfRule>
  </conditionalFormatting>
  <conditionalFormatting sqref="C34">
    <cfRule type="cellIs" dxfId="38" priority="24" operator="equal">
      <formula>"Moderate"</formula>
    </cfRule>
  </conditionalFormatting>
  <conditionalFormatting sqref="C34">
    <cfRule type="cellIs" dxfId="37" priority="25" operator="equal">
      <formula>"Low"</formula>
    </cfRule>
  </conditionalFormatting>
  <conditionalFormatting sqref="C34">
    <cfRule type="cellIs" dxfId="36" priority="26" operator="equal">
      <formula>"Level III"</formula>
    </cfRule>
  </conditionalFormatting>
  <conditionalFormatting sqref="C34">
    <cfRule type="cellIs" dxfId="35" priority="27" operator="equal">
      <formula>"Level II"</formula>
    </cfRule>
  </conditionalFormatting>
  <conditionalFormatting sqref="C34">
    <cfRule type="cellIs" dxfId="34" priority="28" operator="equal">
      <formula>"Level I"</formula>
    </cfRule>
  </conditionalFormatting>
  <conditionalFormatting sqref="C34">
    <cfRule type="cellIs" dxfId="33" priority="29" operator="equal">
      <formula>"Mission critical"</formula>
    </cfRule>
  </conditionalFormatting>
  <conditionalFormatting sqref="C34">
    <cfRule type="cellIs" dxfId="32" priority="30" operator="equal">
      <formula>"Critical"</formula>
    </cfRule>
  </conditionalFormatting>
  <conditionalFormatting sqref="C34">
    <cfRule type="cellIs" dxfId="31" priority="31" operator="equal">
      <formula>"Non-critical"</formula>
    </cfRule>
  </conditionalFormatting>
  <conditionalFormatting sqref="C34">
    <cfRule type="cellIs" dxfId="30" priority="32" operator="equal">
      <formula>"Widespread"</formula>
    </cfRule>
  </conditionalFormatting>
  <conditionalFormatting sqref="C34">
    <cfRule type="cellIs" dxfId="29" priority="33" operator="equal">
      <formula>"Extensive"</formula>
    </cfRule>
  </conditionalFormatting>
  <conditionalFormatting sqref="C33">
    <cfRule type="cellIs" dxfId="28" priority="12" operator="equal">
      <formula>"Unknown"</formula>
    </cfRule>
  </conditionalFormatting>
  <conditionalFormatting sqref="C33">
    <cfRule type="cellIs" dxfId="27" priority="13" operator="equal">
      <formula>"Moderate"</formula>
    </cfRule>
  </conditionalFormatting>
  <conditionalFormatting sqref="C33">
    <cfRule type="cellIs" dxfId="26" priority="14" operator="equal">
      <formula>"Low"</formula>
    </cfRule>
  </conditionalFormatting>
  <conditionalFormatting sqref="C33">
    <cfRule type="cellIs" dxfId="25" priority="15" operator="equal">
      <formula>"Level III"</formula>
    </cfRule>
  </conditionalFormatting>
  <conditionalFormatting sqref="C33">
    <cfRule type="cellIs" dxfId="24" priority="16" operator="equal">
      <formula>"Level II"</formula>
    </cfRule>
  </conditionalFormatting>
  <conditionalFormatting sqref="C33">
    <cfRule type="cellIs" dxfId="23" priority="17" operator="equal">
      <formula>"Level I"</formula>
    </cfRule>
  </conditionalFormatting>
  <conditionalFormatting sqref="C33">
    <cfRule type="cellIs" dxfId="22" priority="18" operator="equal">
      <formula>"Mission critical"</formula>
    </cfRule>
  </conditionalFormatting>
  <conditionalFormatting sqref="C33">
    <cfRule type="cellIs" dxfId="21" priority="19" operator="equal">
      <formula>"Critical"</formula>
    </cfRule>
  </conditionalFormatting>
  <conditionalFormatting sqref="C33">
    <cfRule type="cellIs" dxfId="20" priority="20" operator="equal">
      <formula>"Non-critical"</formula>
    </cfRule>
  </conditionalFormatting>
  <conditionalFormatting sqref="C33">
    <cfRule type="cellIs" dxfId="19" priority="21" operator="equal">
      <formula>"Widespread"</formula>
    </cfRule>
  </conditionalFormatting>
  <conditionalFormatting sqref="C33">
    <cfRule type="cellIs" dxfId="18" priority="22" operator="equal">
      <formula>"Extensive"</formula>
    </cfRule>
  </conditionalFormatting>
  <conditionalFormatting sqref="C35">
    <cfRule type="cellIs" dxfId="17" priority="1" operator="equal">
      <formula>"Unknown"</formula>
    </cfRule>
  </conditionalFormatting>
  <conditionalFormatting sqref="C35">
    <cfRule type="cellIs" dxfId="16" priority="2" operator="equal">
      <formula>"Moderate"</formula>
    </cfRule>
  </conditionalFormatting>
  <conditionalFormatting sqref="C35">
    <cfRule type="cellIs" dxfId="15" priority="3" operator="equal">
      <formula>"Low"</formula>
    </cfRule>
  </conditionalFormatting>
  <conditionalFormatting sqref="C35">
    <cfRule type="cellIs" dxfId="14" priority="4" operator="equal">
      <formula>"Level III"</formula>
    </cfRule>
  </conditionalFormatting>
  <conditionalFormatting sqref="C35">
    <cfRule type="cellIs" dxfId="13" priority="5" operator="equal">
      <formula>"Level II"</formula>
    </cfRule>
  </conditionalFormatting>
  <conditionalFormatting sqref="C35">
    <cfRule type="cellIs" dxfId="12" priority="6" operator="equal">
      <formula>"Level I"</formula>
    </cfRule>
  </conditionalFormatting>
  <conditionalFormatting sqref="C35">
    <cfRule type="cellIs" dxfId="11" priority="7" operator="equal">
      <formula>"Mission critical"</formula>
    </cfRule>
  </conditionalFormatting>
  <conditionalFormatting sqref="C35">
    <cfRule type="cellIs" dxfId="10" priority="8" operator="equal">
      <formula>"Critical"</formula>
    </cfRule>
  </conditionalFormatting>
  <conditionalFormatting sqref="C35">
    <cfRule type="cellIs" dxfId="9" priority="9" operator="equal">
      <formula>"Non-critical"</formula>
    </cfRule>
  </conditionalFormatting>
  <conditionalFormatting sqref="C35">
    <cfRule type="cellIs" dxfId="8" priority="10" operator="equal">
      <formula>"Widespread"</formula>
    </cfRule>
  </conditionalFormatting>
  <conditionalFormatting sqref="C35">
    <cfRule type="cellIs" dxfId="7" priority="11" operator="equal">
      <formula>"Extensive"</formula>
    </cfRule>
  </conditionalFormatting>
  <dataValidations count="5">
    <dataValidation type="list" errorStyle="warning" allowBlank="1" showErrorMessage="1" errorTitle="Error: Invalid answer" error="Please select one: Non-Critical, Critical, or Mission Critical." prompt="Please select one: Non-Critical, Critical, or Mission Critical." sqref="C24">
      <formula1>"Non-Critical,Critical,Mission Critical"</formula1>
    </dataValidation>
    <dataValidation type="list" errorStyle="warning" allowBlank="1" showErrorMessage="1" errorTitle="Error: Invalid answer" error="Please select one: Level I, Level II, or Level III." prompt="Please select one: Level I, Level II, or Level III." sqref="C23">
      <formula1>"Level I,Level II,Level III"</formula1>
    </dataValidation>
    <dataValidation type="list" errorStyle="warning" allowBlank="1" showErrorMessage="1" errorTitle="Error: Invalid answer" error="Please select one: Low, Moderate, Extensive, Widespread." prompt="Please select one: Low, Moderate, Extensive, Widespread." sqref="C21:C22">
      <formula1>"Low,Moderate,Extensive,Widespread"</formula1>
    </dataValidation>
    <dataValidation type="list" errorStyle="warning" allowBlank="1" showErrorMessage="1" errorTitle="Error: Invalid answer" error="Please select one: Within 8 hours, Within 24 hours, Within 48 hours, Within 1 week, &gt; 1 week." prompt="Please select one: Within 8 hours, Within 24 hours, Within 48 hours, Within 1 week, &gt; 1 week." sqref="C25">
      <formula1>"Within 8 hours, Within 24 hours, Within 48 hours, Within 1 week, &gt; 1 week"</formula1>
    </dataValidation>
    <dataValidation type="list" errorStyle="warning" allowBlank="1" showErrorMessage="1" errorTitle="Error" error="Please indicate &quot;New&quot; or &quot;Renewal,&quot; depending what kind of request this is." sqref="C12">
      <formula1>"New, Renewal"</formula1>
    </dataValidation>
  </dataValidations>
  <pageMargins left="0.7" right="0.7" top="0.75" bottom="0.75" header="0" footer="0"/>
  <pageSetup scale="4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anchor moveWithCells="1">
                  <from>
                    <xdr:col>2</xdr:col>
                    <xdr:colOff>419100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54" r:id="rId5" name="Check Box 30">
              <controlPr defaultSize="0" autoFill="0" autoLine="0" autoPict="0" altText="">
                <anchor moveWithCells="1">
                  <from>
                    <xdr:col>2</xdr:col>
                    <xdr:colOff>419100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1055" r:id="rId6" name="Check Box 31">
              <controlPr defaultSize="0" autoFill="0" autoLine="0" autoPict="0" altText="">
                <anchor moveWithCells="1">
                  <from>
                    <xdr:col>2</xdr:col>
                    <xdr:colOff>419100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074" r:id="rId7" name="Check Box 50">
              <controlPr defaultSize="0" autoFill="0" autoLine="0" autoPict="0" altText="">
                <anchor moveWithCells="1">
                  <from>
                    <xdr:col>2</xdr:col>
                    <xdr:colOff>419100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084" r:id="rId8" name="Check Box 60">
              <controlPr defaultSize="0" autoFill="0" autoLine="0" autoPict="0" altText="">
                <anchor moveWithCells="1">
                  <from>
                    <xdr:col>2</xdr:col>
                    <xdr:colOff>419100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85" r:id="rId9" name="Check Box 61">
              <controlPr defaultSize="0" autoFill="0" autoLine="0" autoPict="0" altText="">
                <anchor moveWithCells="1">
                  <from>
                    <xdr:col>2</xdr:col>
                    <xdr:colOff>419100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089" r:id="rId10" name="Check Box 65">
              <controlPr defaultSize="0" autoFill="0" autoLine="0" autoPict="0" altText="">
                <anchor moveWithCells="1">
                  <from>
                    <xdr:col>2</xdr:col>
                    <xdr:colOff>419100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1090" r:id="rId11" name="Check Box 66">
              <controlPr defaultSize="0" autoFill="0" autoLine="0" autoPict="0" altText="">
                <anchor moveWithCells="1">
                  <from>
                    <xdr:col>2</xdr:col>
                    <xdr:colOff>419100</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1091" r:id="rId12" name="Check Box 67">
              <controlPr defaultSize="0" autoFill="0" autoLine="0" autoPict="0" altText="">
                <anchor moveWithCells="1">
                  <from>
                    <xdr:col>2</xdr:col>
                    <xdr:colOff>419100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1092" r:id="rId13" name="Check Box 68">
              <controlPr defaultSize="0" autoFill="0" autoLine="0" autoPict="0" altText="">
                <anchor moveWithCells="1">
                  <from>
                    <xdr:col>2</xdr:col>
                    <xdr:colOff>419100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093" r:id="rId14" name="Check Box 69">
              <controlPr defaultSize="0" autoFill="0" autoLine="0" autoPict="0" altText="">
                <anchor moveWithCells="1">
                  <from>
                    <xdr:col>2</xdr:col>
                    <xdr:colOff>419100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1094" r:id="rId15" name="Check Box 70">
              <controlPr defaultSize="0" autoFill="0" autoLine="0" autoPict="0" altText="">
                <anchor moveWithCells="1">
                  <from>
                    <xdr:col>2</xdr:col>
                    <xdr:colOff>419100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1095" r:id="rId16" name="Check Box 71">
              <controlPr defaultSize="0" autoFill="0" autoLine="0" autoPict="0" altText="">
                <anchor moveWithCells="1">
                  <from>
                    <xdr:col>2</xdr:col>
                    <xdr:colOff>419100</xdr:colOff>
                    <xdr:row>34</xdr:row>
                    <xdr:rowOff>0</xdr:rowOff>
                  </from>
                  <to>
                    <xdr:col>3</xdr:col>
                    <xdr:colOff>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54"/>
  <sheetViews>
    <sheetView workbookViewId="0">
      <selection activeCell="A5" sqref="A5:B5"/>
    </sheetView>
  </sheetViews>
  <sheetFormatPr defaultColWidth="0" defaultRowHeight="0" customHeight="1" zeroHeight="1" x14ac:dyDescent="0.3"/>
  <cols>
    <col min="1" max="1" width="30.6640625" customWidth="1"/>
    <col min="2" max="2" width="50.6640625" style="15" customWidth="1"/>
    <col min="3" max="3" width="15.6640625" customWidth="1"/>
    <col min="4" max="4" width="65.6640625" style="15" customWidth="1"/>
    <col min="5" max="5" width="0" hidden="1" customWidth="1"/>
    <col min="6" max="16384" width="14.44140625" hidden="1"/>
  </cols>
  <sheetData>
    <row r="1" spans="1:4" s="15" customFormat="1" ht="24.9" customHeight="1" x14ac:dyDescent="0.3">
      <c r="A1" s="123" t="s">
        <v>120</v>
      </c>
      <c r="B1" s="124"/>
      <c r="C1" s="124"/>
      <c r="D1" s="34"/>
    </row>
    <row r="2" spans="1:4" s="15" customFormat="1" ht="150" customHeight="1" x14ac:dyDescent="0.3">
      <c r="A2" s="121" t="s">
        <v>121</v>
      </c>
      <c r="B2" s="122"/>
      <c r="C2" s="122"/>
      <c r="D2" s="35"/>
    </row>
    <row r="3" spans="1:4" s="15" customFormat="1" ht="14.4" x14ac:dyDescent="0.3">
      <c r="A3" s="119"/>
      <c r="B3" s="120"/>
      <c r="C3" s="120"/>
      <c r="D3" s="36"/>
    </row>
    <row r="4" spans="1:4" s="56" customFormat="1" ht="14.4" x14ac:dyDescent="0.3">
      <c r="A4" s="129" t="s">
        <v>115</v>
      </c>
      <c r="B4" s="129"/>
      <c r="C4" s="58" t="s">
        <v>128</v>
      </c>
      <c r="D4" s="58" t="s">
        <v>116</v>
      </c>
    </row>
    <row r="5" spans="1:4" s="56" customFormat="1" ht="14.4" x14ac:dyDescent="0.3">
      <c r="A5" s="130" t="str">
        <f>IF(ISBLANK('Step 1—Intake Questionnaire'!C10), "", 'Step 1—Intake Questionnaire'!C10)</f>
        <v/>
      </c>
      <c r="B5" s="130"/>
      <c r="C5" s="74" t="str">
        <f>Code!$D$3</f>
        <v/>
      </c>
      <c r="D5" s="96" t="str">
        <f>IF(ISBLANK('Step 1—Intake Questionnaire'!B5), "", 'Step 1—Intake Questionnaire'!B5)</f>
        <v/>
      </c>
    </row>
    <row r="6" spans="1:4" s="56" customFormat="1" ht="14.4" x14ac:dyDescent="0.3">
      <c r="A6" s="57"/>
      <c r="B6" s="57"/>
      <c r="C6" s="55"/>
      <c r="D6" s="55"/>
    </row>
    <row r="7" spans="1:4" ht="14.4" x14ac:dyDescent="0.3">
      <c r="A7" s="126" t="s">
        <v>119</v>
      </c>
      <c r="B7" s="131" t="s">
        <v>56</v>
      </c>
      <c r="C7" s="128" t="s">
        <v>117</v>
      </c>
      <c r="D7" s="125" t="s">
        <v>66</v>
      </c>
    </row>
    <row r="8" spans="1:4" ht="15" thickBot="1" x14ac:dyDescent="0.35">
      <c r="A8" s="127"/>
      <c r="B8" s="132"/>
      <c r="C8" s="128"/>
      <c r="D8" s="125"/>
    </row>
    <row r="9" spans="1:4" ht="35.1" customHeight="1" x14ac:dyDescent="0.3">
      <c r="A9" s="115" t="s">
        <v>67</v>
      </c>
      <c r="B9" s="115"/>
      <c r="C9" s="115"/>
      <c r="D9" s="115"/>
    </row>
    <row r="10" spans="1:4" ht="50.1" customHeight="1" x14ac:dyDescent="0.3">
      <c r="A10" s="37" t="s">
        <v>68</v>
      </c>
      <c r="B10" s="44" t="s">
        <v>104</v>
      </c>
      <c r="C10" s="67"/>
      <c r="D10" s="68"/>
    </row>
    <row r="11" spans="1:4" s="59" customFormat="1" ht="50.1" customHeight="1" x14ac:dyDescent="0.3">
      <c r="A11" s="66" t="s">
        <v>130</v>
      </c>
      <c r="B11" s="44" t="s">
        <v>131</v>
      </c>
      <c r="C11" s="69"/>
      <c r="D11" s="68"/>
    </row>
    <row r="12" spans="1:4" ht="50.1" customHeight="1" x14ac:dyDescent="0.3">
      <c r="A12" s="46" t="s">
        <v>133</v>
      </c>
      <c r="B12" s="45" t="s">
        <v>137</v>
      </c>
      <c r="C12" s="70"/>
      <c r="D12" s="71"/>
    </row>
    <row r="13" spans="1:4" ht="50.1" customHeight="1" x14ac:dyDescent="0.3">
      <c r="A13" s="38" t="s">
        <v>69</v>
      </c>
      <c r="B13" s="45" t="s">
        <v>154</v>
      </c>
      <c r="C13" s="70"/>
      <c r="D13" s="71"/>
    </row>
    <row r="14" spans="1:4" ht="50.1" customHeight="1" x14ac:dyDescent="0.3">
      <c r="A14" s="38" t="s">
        <v>70</v>
      </c>
      <c r="B14" s="45" t="s">
        <v>105</v>
      </c>
      <c r="C14" s="70"/>
      <c r="D14" s="71"/>
    </row>
    <row r="15" spans="1:4" ht="50.1" customHeight="1" x14ac:dyDescent="0.3">
      <c r="A15" s="38" t="s">
        <v>71</v>
      </c>
      <c r="B15" s="45" t="s">
        <v>160</v>
      </c>
      <c r="C15" s="70"/>
      <c r="D15" s="71"/>
    </row>
    <row r="16" spans="1:4" ht="50.1" customHeight="1" x14ac:dyDescent="0.3">
      <c r="A16" s="38" t="s">
        <v>72</v>
      </c>
      <c r="B16" s="45" t="s">
        <v>153</v>
      </c>
      <c r="C16" s="70"/>
      <c r="D16" s="71"/>
    </row>
    <row r="17" spans="1:4" ht="50.1" customHeight="1" x14ac:dyDescent="0.3">
      <c r="A17" s="46" t="s">
        <v>73</v>
      </c>
      <c r="B17" s="45" t="s">
        <v>138</v>
      </c>
      <c r="C17" s="70"/>
      <c r="D17" s="71"/>
    </row>
    <row r="18" spans="1:4" ht="50.1" customHeight="1" x14ac:dyDescent="0.3">
      <c r="A18" s="38" t="s">
        <v>74</v>
      </c>
      <c r="B18" s="45" t="s">
        <v>143</v>
      </c>
      <c r="C18" s="70"/>
      <c r="D18" s="71"/>
    </row>
    <row r="19" spans="1:4" ht="50.1" customHeight="1" x14ac:dyDescent="0.3">
      <c r="A19" s="38" t="s">
        <v>75</v>
      </c>
      <c r="B19" s="45" t="s">
        <v>161</v>
      </c>
      <c r="C19" s="70"/>
      <c r="D19" s="71"/>
    </row>
    <row r="20" spans="1:4" ht="50.1" customHeight="1" x14ac:dyDescent="0.3">
      <c r="A20" s="38" t="s">
        <v>77</v>
      </c>
      <c r="B20" s="45" t="s">
        <v>107</v>
      </c>
      <c r="C20" s="70"/>
      <c r="D20" s="71"/>
    </row>
    <row r="21" spans="1:4" ht="50.1" customHeight="1" x14ac:dyDescent="0.3">
      <c r="A21" s="38" t="s">
        <v>78</v>
      </c>
      <c r="B21" s="45" t="s">
        <v>134</v>
      </c>
      <c r="C21" s="70"/>
      <c r="D21" s="71"/>
    </row>
    <row r="22" spans="1:4" s="82" customFormat="1" ht="50.1" customHeight="1" x14ac:dyDescent="0.3">
      <c r="A22" s="38" t="s">
        <v>139</v>
      </c>
      <c r="B22" s="45" t="s">
        <v>140</v>
      </c>
      <c r="C22" s="70"/>
      <c r="D22" s="71"/>
    </row>
    <row r="23" spans="1:4" ht="50.1" customHeight="1" x14ac:dyDescent="0.3">
      <c r="A23" s="38" t="s">
        <v>79</v>
      </c>
      <c r="B23" s="45" t="s">
        <v>108</v>
      </c>
      <c r="C23" s="70"/>
      <c r="D23" s="71"/>
    </row>
    <row r="24" spans="1:4" ht="50.1" customHeight="1" x14ac:dyDescent="0.3">
      <c r="A24" s="46" t="s">
        <v>80</v>
      </c>
      <c r="B24" s="45" t="s">
        <v>109</v>
      </c>
      <c r="C24" s="70"/>
      <c r="D24" s="71"/>
    </row>
    <row r="25" spans="1:4" ht="50.1" customHeight="1" x14ac:dyDescent="0.3">
      <c r="A25" s="38" t="s">
        <v>81</v>
      </c>
      <c r="B25" s="45" t="s">
        <v>151</v>
      </c>
      <c r="C25" s="70"/>
      <c r="D25" s="71"/>
    </row>
    <row r="26" spans="1:4" ht="50.1" customHeight="1" x14ac:dyDescent="0.3">
      <c r="A26" s="38" t="s">
        <v>82</v>
      </c>
      <c r="B26" s="45" t="s">
        <v>135</v>
      </c>
      <c r="C26" s="70"/>
      <c r="D26" s="71"/>
    </row>
    <row r="27" spans="1:4" ht="50.1" customHeight="1" x14ac:dyDescent="0.3">
      <c r="A27" s="38" t="s">
        <v>83</v>
      </c>
      <c r="B27" s="45" t="s">
        <v>150</v>
      </c>
      <c r="C27" s="70"/>
      <c r="D27" s="71"/>
    </row>
    <row r="28" spans="1:4" s="30" customFormat="1" ht="50.1" customHeight="1" x14ac:dyDescent="0.3">
      <c r="A28" s="49" t="s">
        <v>84</v>
      </c>
      <c r="B28" s="50" t="s">
        <v>103</v>
      </c>
      <c r="C28" s="72"/>
      <c r="D28" s="73"/>
    </row>
    <row r="29" spans="1:4" s="30" customFormat="1" ht="50.1" customHeight="1" x14ac:dyDescent="0.3">
      <c r="A29" s="49" t="s">
        <v>118</v>
      </c>
      <c r="B29" s="50" t="s">
        <v>162</v>
      </c>
      <c r="C29" s="72"/>
      <c r="D29" s="73"/>
    </row>
    <row r="30" spans="1:4" ht="50.1" customHeight="1" thickBot="1" x14ac:dyDescent="0.35">
      <c r="A30" s="38" t="s">
        <v>166</v>
      </c>
      <c r="B30" s="45" t="s">
        <v>144</v>
      </c>
      <c r="C30" s="70"/>
      <c r="D30" s="71"/>
    </row>
    <row r="31" spans="1:4" s="51" customFormat="1" ht="35.1" customHeight="1" x14ac:dyDescent="0.3">
      <c r="A31" s="116" t="s">
        <v>85</v>
      </c>
      <c r="B31" s="116"/>
      <c r="C31" s="116"/>
      <c r="D31" s="116"/>
    </row>
    <row r="32" spans="1:4" s="42" customFormat="1" ht="50.1" customHeight="1" x14ac:dyDescent="0.3">
      <c r="A32" s="43" t="s">
        <v>132</v>
      </c>
      <c r="B32" s="48" t="s">
        <v>136</v>
      </c>
      <c r="C32" s="70"/>
      <c r="D32" s="71"/>
    </row>
    <row r="33" spans="1:4" s="40" customFormat="1" ht="50.1" customHeight="1" x14ac:dyDescent="0.3">
      <c r="A33" s="39" t="s">
        <v>86</v>
      </c>
      <c r="B33" s="47" t="s">
        <v>148</v>
      </c>
      <c r="C33" s="70"/>
      <c r="D33" s="68"/>
    </row>
    <row r="34" spans="1:4" s="40" customFormat="1" ht="50.1" customHeight="1" x14ac:dyDescent="0.3">
      <c r="A34" s="39" t="s">
        <v>76</v>
      </c>
      <c r="B34" s="47" t="s">
        <v>152</v>
      </c>
      <c r="C34" s="70"/>
      <c r="D34" s="68"/>
    </row>
    <row r="35" spans="1:4" s="42" customFormat="1" ht="50.1" customHeight="1" x14ac:dyDescent="0.3">
      <c r="A35" s="41" t="s">
        <v>87</v>
      </c>
      <c r="B35" s="48" t="s">
        <v>156</v>
      </c>
      <c r="C35" s="70"/>
      <c r="D35" s="71"/>
    </row>
    <row r="36" spans="1:4" s="42" customFormat="1" ht="50.1" customHeight="1" x14ac:dyDescent="0.3">
      <c r="A36" s="41" t="s">
        <v>88</v>
      </c>
      <c r="B36" s="48" t="s">
        <v>141</v>
      </c>
      <c r="C36" s="70"/>
      <c r="D36" s="71"/>
    </row>
    <row r="37" spans="1:4" s="42" customFormat="1" ht="50.1" customHeight="1" x14ac:dyDescent="0.3">
      <c r="A37" s="41" t="s">
        <v>89</v>
      </c>
      <c r="B37" s="48" t="s">
        <v>147</v>
      </c>
      <c r="C37" s="70"/>
      <c r="D37" s="71"/>
    </row>
    <row r="38" spans="1:4" s="42" customFormat="1" ht="50.1" customHeight="1" x14ac:dyDescent="0.3">
      <c r="A38" s="41" t="s">
        <v>90</v>
      </c>
      <c r="B38" s="48" t="s">
        <v>157</v>
      </c>
      <c r="C38" s="70"/>
      <c r="D38" s="71"/>
    </row>
    <row r="39" spans="1:4" s="42" customFormat="1" ht="50.1" customHeight="1" x14ac:dyDescent="0.3">
      <c r="A39" s="41" t="s">
        <v>91</v>
      </c>
      <c r="B39" s="48" t="s">
        <v>142</v>
      </c>
      <c r="C39" s="70"/>
      <c r="D39" s="71"/>
    </row>
    <row r="40" spans="1:4" s="42" customFormat="1" ht="50.1" customHeight="1" x14ac:dyDescent="0.3">
      <c r="A40" s="43" t="s">
        <v>97</v>
      </c>
      <c r="B40" s="48" t="s">
        <v>155</v>
      </c>
      <c r="C40" s="70"/>
      <c r="D40" s="71"/>
    </row>
    <row r="41" spans="1:4" s="42" customFormat="1" ht="50.1" customHeight="1" x14ac:dyDescent="0.3">
      <c r="A41" s="41" t="s">
        <v>164</v>
      </c>
      <c r="B41" s="48" t="s">
        <v>165</v>
      </c>
      <c r="C41" s="70"/>
      <c r="D41" s="71"/>
    </row>
    <row r="42" spans="1:4" s="42" customFormat="1" ht="50.1" customHeight="1" x14ac:dyDescent="0.3">
      <c r="A42" s="41" t="s">
        <v>145</v>
      </c>
      <c r="B42" s="48" t="s">
        <v>146</v>
      </c>
      <c r="C42" s="70"/>
      <c r="D42" s="71"/>
    </row>
    <row r="43" spans="1:4" s="42" customFormat="1" ht="50.1" customHeight="1" x14ac:dyDescent="0.3">
      <c r="A43" s="41" t="s">
        <v>149</v>
      </c>
      <c r="B43" s="48" t="s">
        <v>158</v>
      </c>
      <c r="C43" s="70"/>
      <c r="D43" s="71"/>
    </row>
    <row r="44" spans="1:4" s="42" customFormat="1" ht="50.1" customHeight="1" thickBot="1" x14ac:dyDescent="0.35">
      <c r="A44" s="41" t="s">
        <v>92</v>
      </c>
      <c r="B44" s="48" t="s">
        <v>159</v>
      </c>
      <c r="C44" s="70"/>
      <c r="D44" s="71"/>
    </row>
    <row r="45" spans="1:4" s="51" customFormat="1" ht="35.1" customHeight="1" x14ac:dyDescent="0.3">
      <c r="A45" s="117" t="s">
        <v>163</v>
      </c>
      <c r="B45" s="117"/>
      <c r="C45" s="117"/>
      <c r="D45" s="117"/>
    </row>
    <row r="46" spans="1:4" s="83" customFormat="1" ht="150" customHeight="1" x14ac:dyDescent="0.3">
      <c r="A46" s="118"/>
      <c r="B46" s="118"/>
      <c r="C46" s="118"/>
      <c r="D46" s="118"/>
    </row>
    <row r="48" spans="1:4" ht="14.4" hidden="1" x14ac:dyDescent="0.3">
      <c r="A48" s="14"/>
      <c r="B48" s="33"/>
      <c r="C48" s="12"/>
      <c r="D48" s="13"/>
    </row>
    <row r="49" spans="1:4" ht="14.4" hidden="1" x14ac:dyDescent="0.3">
      <c r="A49" s="14"/>
      <c r="B49" s="33"/>
      <c r="C49" s="12"/>
      <c r="D49" s="13"/>
    </row>
    <row r="50" spans="1:4" ht="14.4" hidden="1" x14ac:dyDescent="0.3">
      <c r="A50" s="14"/>
      <c r="B50" s="33"/>
      <c r="C50" s="12"/>
      <c r="D50" s="13"/>
    </row>
    <row r="51" spans="1:4" ht="14.4" hidden="1" x14ac:dyDescent="0.3">
      <c r="A51" s="14"/>
      <c r="B51" s="33"/>
      <c r="C51" s="12"/>
      <c r="D51" s="13"/>
    </row>
    <row r="52" spans="1:4" ht="14.4" hidden="1" x14ac:dyDescent="0.3">
      <c r="A52" s="14"/>
      <c r="B52" s="33"/>
      <c r="C52" s="12"/>
      <c r="D52" s="13"/>
    </row>
    <row r="53" spans="1:4" ht="14.4" hidden="1" x14ac:dyDescent="0.3">
      <c r="A53" s="14"/>
      <c r="B53" s="33"/>
      <c r="C53" s="12"/>
      <c r="D53" s="13"/>
    </row>
    <row r="54" spans="1:4" ht="15" hidden="1" customHeight="1" x14ac:dyDescent="0.3"/>
  </sheetData>
  <sheetProtection algorithmName="SHA-512" hashValue="hKqsL5bOsWsJEJ3/C1y83QQG8o83efwImZ3nGmr0jwjJQshbsyNuQWHs5uvp+FamSb6k1sxlKYUosBggyWtLrg==" saltValue="CMRsbrQ9/JVMsAGruzYpkQ==" spinCount="100000" sheet="1" formatColumns="0" formatRows="0"/>
  <protectedRanges>
    <protectedRange sqref="C32:D44 C46:D46 C10:D20 C21:D30" name="Range1"/>
  </protectedRanges>
  <mergeCells count="13">
    <mergeCell ref="A2:C2"/>
    <mergeCell ref="A1:C1"/>
    <mergeCell ref="D7:D8"/>
    <mergeCell ref="A7:A8"/>
    <mergeCell ref="C7:C8"/>
    <mergeCell ref="A4:B4"/>
    <mergeCell ref="A5:B5"/>
    <mergeCell ref="B7:B8"/>
    <mergeCell ref="A9:D9"/>
    <mergeCell ref="A31:D31"/>
    <mergeCell ref="A45:D45"/>
    <mergeCell ref="A46:D46"/>
    <mergeCell ref="A3:C3"/>
  </mergeCells>
  <conditionalFormatting sqref="C5">
    <cfRule type="cellIs" dxfId="6" priority="1" operator="equal">
      <formula>"Unknown"</formula>
    </cfRule>
  </conditionalFormatting>
  <conditionalFormatting sqref="C5">
    <cfRule type="cellIs" dxfId="5" priority="2" operator="equal">
      <formula>"Very High"</formula>
    </cfRule>
    <cfRule type="cellIs" dxfId="4" priority="6" operator="equal">
      <formula>"Very Low"</formula>
    </cfRule>
  </conditionalFormatting>
  <conditionalFormatting sqref="C5">
    <cfRule type="cellIs" dxfId="3" priority="3" operator="equal">
      <formula>"High"</formula>
    </cfRule>
  </conditionalFormatting>
  <conditionalFormatting sqref="C5">
    <cfRule type="cellIs" dxfId="2" priority="4" operator="equal">
      <formula>"Moderate"</formula>
    </cfRule>
  </conditionalFormatting>
  <conditionalFormatting sqref="C5">
    <cfRule type="cellIs" dxfId="1" priority="5" operator="equal">
      <formula>"Low"</formula>
    </cfRule>
  </conditionalFormatting>
  <dataValidations count="1">
    <dataValidation type="list" errorStyle="warning" allowBlank="1" showInputMessage="1" showErrorMessage="1" errorTitle="Error - Invalid answer" sqref="C32:C44 C10:C20 C21:C30">
      <formula1>"Not necessary, Discuss, Added, Included"</formula1>
    </dataValidation>
  </dataValidation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A13" sqref="A13:D13"/>
    </sheetView>
  </sheetViews>
  <sheetFormatPr defaultColWidth="0" defaultRowHeight="15" customHeight="1" zeroHeight="1" x14ac:dyDescent="0.3"/>
  <cols>
    <col min="1" max="4" width="35.6640625" customWidth="1"/>
    <col min="5" max="6" width="9.109375" hidden="1" customWidth="1"/>
    <col min="7" max="26" width="8.6640625" hidden="1" customWidth="1"/>
    <col min="27" max="16384" width="14.44140625" hidden="1"/>
  </cols>
  <sheetData>
    <row r="1" spans="1:26" ht="21" customHeight="1" x14ac:dyDescent="0.3">
      <c r="A1" s="133" t="s">
        <v>0</v>
      </c>
      <c r="B1" s="134"/>
      <c r="C1" s="134"/>
      <c r="D1" s="135"/>
      <c r="E1" s="1"/>
      <c r="F1" s="1"/>
      <c r="G1" s="1"/>
      <c r="H1" s="1"/>
      <c r="I1" s="1"/>
      <c r="J1" s="1"/>
      <c r="K1" s="1"/>
      <c r="L1" s="1"/>
      <c r="M1" s="1"/>
      <c r="N1" s="1"/>
      <c r="O1" s="1"/>
      <c r="P1" s="1"/>
      <c r="Q1" s="1"/>
      <c r="R1" s="1"/>
      <c r="S1" s="1"/>
      <c r="T1" s="1"/>
      <c r="U1" s="1"/>
      <c r="V1" s="1"/>
      <c r="W1" s="1"/>
      <c r="X1" s="1"/>
      <c r="Y1" s="1"/>
      <c r="Z1" s="1"/>
    </row>
    <row r="2" spans="1:26" ht="49.5" customHeight="1" x14ac:dyDescent="0.3">
      <c r="A2" s="144" t="s">
        <v>1</v>
      </c>
      <c r="B2" s="145"/>
      <c r="C2" s="145"/>
      <c r="D2" s="145"/>
      <c r="E2" s="1"/>
      <c r="F2" s="1"/>
      <c r="G2" s="1"/>
      <c r="H2" s="1"/>
      <c r="I2" s="1"/>
      <c r="J2" s="1"/>
      <c r="K2" s="1"/>
      <c r="L2" s="1"/>
      <c r="M2" s="1"/>
      <c r="N2" s="1"/>
      <c r="O2" s="1"/>
      <c r="P2" s="1"/>
      <c r="Q2" s="1"/>
      <c r="R2" s="1"/>
      <c r="S2" s="1"/>
      <c r="T2" s="1"/>
      <c r="U2" s="1"/>
      <c r="V2" s="1"/>
      <c r="W2" s="1"/>
      <c r="X2" s="1"/>
      <c r="Y2" s="1"/>
      <c r="Z2" s="1"/>
    </row>
    <row r="3" spans="1:26" ht="21" customHeight="1" x14ac:dyDescent="0.3">
      <c r="A3" s="133" t="s">
        <v>2</v>
      </c>
      <c r="B3" s="134"/>
      <c r="C3" s="134"/>
      <c r="D3" s="135"/>
      <c r="E3" s="1"/>
      <c r="F3" s="1"/>
      <c r="G3" s="1"/>
      <c r="H3" s="1"/>
      <c r="I3" s="1"/>
      <c r="J3" s="1"/>
      <c r="K3" s="1"/>
      <c r="L3" s="1"/>
      <c r="M3" s="1"/>
      <c r="N3" s="1"/>
      <c r="O3" s="1"/>
      <c r="P3" s="1"/>
      <c r="Q3" s="1"/>
      <c r="R3" s="1"/>
      <c r="S3" s="1"/>
      <c r="T3" s="1"/>
      <c r="U3" s="1"/>
      <c r="V3" s="1"/>
      <c r="W3" s="1"/>
      <c r="X3" s="1"/>
      <c r="Y3" s="1"/>
      <c r="Z3" s="1"/>
    </row>
    <row r="4" spans="1:26" ht="114.75" customHeight="1" x14ac:dyDescent="0.3">
      <c r="A4" s="144" t="s">
        <v>3</v>
      </c>
      <c r="B4" s="145"/>
      <c r="C4" s="145"/>
      <c r="D4" s="145"/>
      <c r="E4" s="1"/>
      <c r="F4" s="1"/>
      <c r="G4" s="1"/>
      <c r="H4" s="1"/>
      <c r="I4" s="1"/>
      <c r="J4" s="1"/>
      <c r="K4" s="1"/>
      <c r="L4" s="1"/>
      <c r="M4" s="1"/>
      <c r="N4" s="1"/>
      <c r="O4" s="1"/>
      <c r="P4" s="1"/>
      <c r="Q4" s="1"/>
      <c r="R4" s="1"/>
      <c r="S4" s="1"/>
      <c r="T4" s="1"/>
      <c r="U4" s="1"/>
      <c r="V4" s="1"/>
      <c r="W4" s="1"/>
      <c r="X4" s="1"/>
      <c r="Y4" s="1"/>
      <c r="Z4" s="1"/>
    </row>
    <row r="5" spans="1:26" ht="39.75" customHeight="1" x14ac:dyDescent="0.3">
      <c r="A5" s="62" t="s">
        <v>4</v>
      </c>
      <c r="B5" s="139" t="s">
        <v>5</v>
      </c>
      <c r="C5" s="137"/>
      <c r="D5" s="140"/>
      <c r="E5" s="2"/>
      <c r="F5" s="2"/>
      <c r="G5" s="2"/>
      <c r="H5" s="2"/>
      <c r="I5" s="2"/>
      <c r="J5" s="2"/>
      <c r="K5" s="2"/>
      <c r="L5" s="2"/>
      <c r="M5" s="2"/>
      <c r="N5" s="2"/>
      <c r="O5" s="2"/>
      <c r="P5" s="2"/>
      <c r="Q5" s="2"/>
      <c r="R5" s="2"/>
      <c r="S5" s="2"/>
      <c r="T5" s="2"/>
      <c r="U5" s="2"/>
      <c r="V5" s="2"/>
      <c r="W5" s="2"/>
      <c r="X5" s="2"/>
      <c r="Y5" s="2"/>
      <c r="Z5" s="2"/>
    </row>
    <row r="6" spans="1:26" ht="49.5" customHeight="1" x14ac:dyDescent="0.3">
      <c r="A6" s="5" t="s">
        <v>6</v>
      </c>
      <c r="B6" s="136" t="s">
        <v>7</v>
      </c>
      <c r="C6" s="137"/>
      <c r="D6" s="138"/>
      <c r="E6" s="1"/>
      <c r="F6" s="1"/>
      <c r="G6" s="1"/>
      <c r="H6" s="1"/>
      <c r="I6" s="1"/>
      <c r="J6" s="1"/>
      <c r="K6" s="1"/>
      <c r="L6" s="1"/>
      <c r="M6" s="1"/>
      <c r="N6" s="1"/>
      <c r="O6" s="1"/>
      <c r="P6" s="1"/>
      <c r="Q6" s="1"/>
      <c r="R6" s="1"/>
      <c r="S6" s="1"/>
      <c r="T6" s="1"/>
      <c r="U6" s="1"/>
      <c r="V6" s="1"/>
      <c r="W6" s="1"/>
      <c r="X6" s="1"/>
      <c r="Y6" s="1"/>
      <c r="Z6" s="1"/>
    </row>
    <row r="7" spans="1:26" ht="49.5" customHeight="1" x14ac:dyDescent="0.3">
      <c r="A7" s="6" t="s">
        <v>8</v>
      </c>
      <c r="B7" s="136" t="s">
        <v>9</v>
      </c>
      <c r="C7" s="137"/>
      <c r="D7" s="138"/>
      <c r="E7" s="1"/>
      <c r="F7" s="1"/>
      <c r="G7" s="1"/>
      <c r="H7" s="1"/>
      <c r="I7" s="1"/>
      <c r="J7" s="1"/>
      <c r="K7" s="1"/>
      <c r="L7" s="1"/>
      <c r="M7" s="1"/>
      <c r="N7" s="1"/>
      <c r="O7" s="1"/>
      <c r="P7" s="1"/>
      <c r="Q7" s="1"/>
      <c r="R7" s="1"/>
      <c r="S7" s="1"/>
      <c r="T7" s="1"/>
      <c r="U7" s="1"/>
      <c r="V7" s="1"/>
      <c r="W7" s="1"/>
      <c r="X7" s="1"/>
      <c r="Y7" s="1"/>
      <c r="Z7" s="1"/>
    </row>
    <row r="8" spans="1:26" ht="49.5" customHeight="1" x14ac:dyDescent="0.3">
      <c r="A8" s="7" t="s">
        <v>10</v>
      </c>
      <c r="B8" s="136" t="s">
        <v>11</v>
      </c>
      <c r="C8" s="137"/>
      <c r="D8" s="138"/>
      <c r="E8" s="1"/>
      <c r="F8" s="1"/>
      <c r="G8" s="1"/>
      <c r="H8" s="1"/>
      <c r="I8" s="1"/>
      <c r="J8" s="1"/>
      <c r="K8" s="1"/>
      <c r="L8" s="1"/>
      <c r="M8" s="1"/>
      <c r="N8" s="1"/>
      <c r="O8" s="1"/>
      <c r="P8" s="1"/>
      <c r="Q8" s="1"/>
      <c r="R8" s="1"/>
      <c r="S8" s="1"/>
      <c r="T8" s="1"/>
      <c r="U8" s="1"/>
      <c r="V8" s="1"/>
      <c r="W8" s="1"/>
      <c r="X8" s="1"/>
      <c r="Y8" s="1"/>
      <c r="Z8" s="1"/>
    </row>
    <row r="9" spans="1:26" ht="14.4" x14ac:dyDescent="0.3">
      <c r="A9" s="141"/>
      <c r="B9" s="142"/>
      <c r="C9" s="142"/>
      <c r="D9" s="142"/>
      <c r="E9" s="1"/>
      <c r="F9" s="1"/>
      <c r="G9" s="1"/>
      <c r="H9" s="1"/>
      <c r="I9" s="1"/>
      <c r="J9" s="1"/>
      <c r="K9" s="1"/>
      <c r="L9" s="1"/>
      <c r="M9" s="1"/>
      <c r="N9" s="1"/>
      <c r="O9" s="1"/>
      <c r="P9" s="1"/>
      <c r="Q9" s="1"/>
      <c r="R9" s="1"/>
      <c r="S9" s="1"/>
      <c r="T9" s="1"/>
      <c r="U9" s="1"/>
      <c r="V9" s="1"/>
      <c r="W9" s="1"/>
      <c r="X9" s="1"/>
      <c r="Y9" s="1"/>
      <c r="Z9" s="1"/>
    </row>
    <row r="10" spans="1:26" ht="14.4" x14ac:dyDescent="0.3">
      <c r="A10" s="143"/>
      <c r="B10" s="143"/>
      <c r="C10" s="143"/>
      <c r="D10" s="143"/>
      <c r="E10" s="1"/>
      <c r="F10" s="1"/>
      <c r="G10" s="1"/>
      <c r="H10" s="1"/>
      <c r="I10" s="1"/>
      <c r="J10" s="1"/>
      <c r="K10" s="1"/>
      <c r="L10" s="1"/>
      <c r="M10" s="1"/>
      <c r="N10" s="1"/>
      <c r="O10" s="1"/>
      <c r="P10" s="1"/>
      <c r="Q10" s="1"/>
      <c r="R10" s="1"/>
      <c r="S10" s="1"/>
      <c r="T10" s="1"/>
      <c r="U10" s="1"/>
      <c r="V10" s="1"/>
      <c r="W10" s="1"/>
      <c r="X10" s="1"/>
      <c r="Y10" s="1"/>
      <c r="Z10" s="1"/>
    </row>
    <row r="11" spans="1:26" ht="14.4" x14ac:dyDescent="0.3">
      <c r="A11" s="143"/>
      <c r="B11" s="143"/>
      <c r="C11" s="143"/>
      <c r="D11" s="143"/>
      <c r="E11" s="1"/>
      <c r="F11" s="1"/>
      <c r="G11" s="1"/>
      <c r="H11" s="1"/>
      <c r="I11" s="1"/>
      <c r="J11" s="1"/>
      <c r="K11" s="1"/>
      <c r="L11" s="1"/>
      <c r="M11" s="1"/>
      <c r="N11" s="1"/>
      <c r="O11" s="1"/>
      <c r="P11" s="1"/>
      <c r="Q11" s="1"/>
      <c r="R11" s="1"/>
      <c r="S11" s="1"/>
      <c r="T11" s="1"/>
      <c r="U11" s="1"/>
      <c r="V11" s="1"/>
      <c r="W11" s="1"/>
      <c r="X11" s="1"/>
      <c r="Y11" s="1"/>
      <c r="Z11" s="1"/>
    </row>
    <row r="12" spans="1:26" ht="21" customHeight="1" x14ac:dyDescent="0.3">
      <c r="A12" s="133" t="s">
        <v>12</v>
      </c>
      <c r="B12" s="134"/>
      <c r="C12" s="134"/>
      <c r="D12" s="135"/>
      <c r="E12" s="1"/>
      <c r="F12" s="1"/>
      <c r="G12" s="1"/>
      <c r="H12" s="1"/>
      <c r="I12" s="1"/>
      <c r="J12" s="1"/>
      <c r="K12" s="1"/>
      <c r="L12" s="1"/>
      <c r="M12" s="1"/>
      <c r="N12" s="1"/>
      <c r="O12" s="1"/>
      <c r="P12" s="1"/>
      <c r="Q12" s="1"/>
      <c r="R12" s="1"/>
      <c r="S12" s="1"/>
      <c r="T12" s="1"/>
      <c r="U12" s="1"/>
      <c r="V12" s="1"/>
      <c r="W12" s="1"/>
      <c r="X12" s="1"/>
      <c r="Y12" s="1"/>
      <c r="Z12" s="1"/>
    </row>
    <row r="13" spans="1:26" ht="184.5" customHeight="1" x14ac:dyDescent="0.3">
      <c r="A13" s="144" t="s">
        <v>13</v>
      </c>
      <c r="B13" s="145"/>
      <c r="C13" s="145"/>
      <c r="D13" s="145"/>
      <c r="E13" s="1"/>
      <c r="F13" s="1"/>
      <c r="G13" s="1"/>
      <c r="H13" s="1"/>
      <c r="I13" s="1"/>
      <c r="J13" s="1"/>
      <c r="K13" s="1"/>
      <c r="L13" s="1"/>
      <c r="M13" s="1"/>
      <c r="N13" s="1"/>
      <c r="O13" s="1"/>
      <c r="P13" s="1"/>
      <c r="Q13" s="1"/>
      <c r="R13" s="1"/>
      <c r="S13" s="1"/>
      <c r="T13" s="1"/>
      <c r="U13" s="1"/>
      <c r="V13" s="1"/>
      <c r="W13" s="1"/>
      <c r="X13" s="1"/>
      <c r="Y13" s="1"/>
      <c r="Z13" s="1"/>
    </row>
    <row r="14" spans="1:26" ht="39.75" customHeight="1" x14ac:dyDescent="0.3">
      <c r="A14" s="62" t="s">
        <v>14</v>
      </c>
      <c r="B14" s="139" t="s">
        <v>5</v>
      </c>
      <c r="C14" s="137"/>
      <c r="D14" s="140"/>
      <c r="E14" s="2"/>
      <c r="F14" s="2"/>
      <c r="G14" s="2"/>
      <c r="H14" s="2"/>
      <c r="I14" s="2"/>
      <c r="J14" s="2"/>
      <c r="K14" s="2"/>
      <c r="L14" s="2"/>
      <c r="M14" s="2"/>
      <c r="N14" s="2"/>
      <c r="O14" s="2"/>
      <c r="P14" s="2"/>
      <c r="Q14" s="2"/>
      <c r="R14" s="2"/>
      <c r="S14" s="2"/>
      <c r="T14" s="2"/>
      <c r="U14" s="2"/>
      <c r="V14" s="2"/>
      <c r="W14" s="2"/>
      <c r="X14" s="2"/>
      <c r="Y14" s="2"/>
      <c r="Z14" s="2"/>
    </row>
    <row r="15" spans="1:26" ht="49.5" customHeight="1" x14ac:dyDescent="0.3">
      <c r="A15" s="5" t="s">
        <v>15</v>
      </c>
      <c r="B15" s="136" t="s">
        <v>16</v>
      </c>
      <c r="C15" s="137"/>
      <c r="D15" s="138"/>
      <c r="E15" s="1"/>
      <c r="F15" s="1"/>
      <c r="G15" s="1"/>
      <c r="H15" s="1"/>
      <c r="I15" s="1"/>
      <c r="J15" s="1"/>
      <c r="K15" s="1"/>
      <c r="L15" s="1"/>
      <c r="M15" s="1"/>
      <c r="N15" s="1"/>
      <c r="O15" s="1"/>
      <c r="P15" s="1"/>
      <c r="Q15" s="1"/>
      <c r="R15" s="1"/>
      <c r="S15" s="1"/>
      <c r="T15" s="1"/>
      <c r="U15" s="1"/>
      <c r="V15" s="1"/>
      <c r="W15" s="1"/>
      <c r="X15" s="1"/>
      <c r="Y15" s="1"/>
      <c r="Z15" s="1"/>
    </row>
    <row r="16" spans="1:26" ht="49.5" customHeight="1" x14ac:dyDescent="0.3">
      <c r="A16" s="6" t="s">
        <v>17</v>
      </c>
      <c r="B16" s="136" t="s">
        <v>18</v>
      </c>
      <c r="C16" s="137"/>
      <c r="D16" s="138"/>
      <c r="E16" s="1"/>
      <c r="F16" s="1"/>
      <c r="G16" s="1"/>
      <c r="H16" s="1"/>
      <c r="I16" s="1"/>
      <c r="J16" s="1"/>
      <c r="K16" s="1"/>
      <c r="L16" s="1"/>
      <c r="M16" s="1"/>
      <c r="N16" s="1"/>
      <c r="O16" s="1"/>
      <c r="P16" s="1"/>
      <c r="Q16" s="1"/>
      <c r="R16" s="1"/>
      <c r="S16" s="1"/>
      <c r="T16" s="1"/>
      <c r="U16" s="1"/>
      <c r="V16" s="1"/>
      <c r="W16" s="1"/>
      <c r="X16" s="1"/>
      <c r="Y16" s="1"/>
      <c r="Z16" s="1"/>
    </row>
    <row r="17" spans="1:26" ht="49.5" customHeight="1" x14ac:dyDescent="0.3">
      <c r="A17" s="7" t="s">
        <v>19</v>
      </c>
      <c r="B17" s="136" t="s">
        <v>20</v>
      </c>
      <c r="C17" s="137"/>
      <c r="D17" s="138"/>
      <c r="E17" s="1"/>
      <c r="F17" s="1"/>
      <c r="G17" s="1"/>
      <c r="H17" s="1"/>
      <c r="I17" s="1"/>
      <c r="J17" s="1"/>
      <c r="K17" s="1"/>
      <c r="L17" s="1"/>
      <c r="M17" s="1"/>
      <c r="N17" s="1"/>
      <c r="O17" s="1"/>
      <c r="P17" s="1"/>
      <c r="Q17" s="1"/>
      <c r="R17" s="1"/>
      <c r="S17" s="1"/>
      <c r="T17" s="1"/>
      <c r="U17" s="1"/>
      <c r="V17" s="1"/>
      <c r="W17" s="1"/>
      <c r="X17" s="1"/>
      <c r="Y17" s="1"/>
      <c r="Z17" s="1"/>
    </row>
    <row r="18" spans="1:26" ht="15" customHeight="1" x14ac:dyDescent="0.3">
      <c r="A18" s="146" t="s">
        <v>22</v>
      </c>
      <c r="B18" s="147"/>
      <c r="C18" s="147"/>
      <c r="D18" s="147"/>
      <c r="E18" s="1"/>
      <c r="F18" s="1"/>
      <c r="G18" s="1"/>
      <c r="H18" s="1"/>
      <c r="I18" s="1"/>
      <c r="J18" s="1"/>
      <c r="K18" s="1"/>
      <c r="L18" s="1"/>
      <c r="M18" s="1"/>
      <c r="N18" s="1"/>
      <c r="O18" s="1"/>
      <c r="P18" s="1"/>
      <c r="Q18" s="1"/>
      <c r="R18" s="1"/>
      <c r="S18" s="1"/>
      <c r="T18" s="1"/>
      <c r="U18" s="1"/>
      <c r="V18" s="1"/>
      <c r="W18" s="1"/>
      <c r="X18" s="1"/>
      <c r="Y18" s="1"/>
      <c r="Z18" s="1"/>
    </row>
    <row r="19" spans="1:26" ht="15" customHeight="1" x14ac:dyDescent="0.3">
      <c r="A19" s="148"/>
      <c r="B19" s="147"/>
      <c r="C19" s="147"/>
      <c r="D19" s="147"/>
      <c r="E19" s="1"/>
      <c r="F19" s="1"/>
      <c r="G19" s="1"/>
      <c r="H19" s="1"/>
      <c r="I19" s="1"/>
      <c r="J19" s="1"/>
      <c r="K19" s="1"/>
      <c r="L19" s="1"/>
      <c r="M19" s="1"/>
      <c r="N19" s="1"/>
      <c r="O19" s="1"/>
      <c r="P19" s="1"/>
      <c r="Q19" s="1"/>
      <c r="R19" s="1"/>
      <c r="S19" s="1"/>
      <c r="T19" s="1"/>
      <c r="U19" s="1"/>
      <c r="V19" s="1"/>
      <c r="W19" s="1"/>
      <c r="X19" s="1"/>
      <c r="Y19" s="1"/>
      <c r="Z19" s="1"/>
    </row>
    <row r="20" spans="1:26" ht="15" customHeight="1" x14ac:dyDescent="0.3">
      <c r="A20" s="149"/>
      <c r="B20" s="150"/>
      <c r="C20" s="150"/>
      <c r="D20" s="150"/>
      <c r="E20" s="1"/>
      <c r="F20" s="1"/>
      <c r="G20" s="1"/>
      <c r="H20" s="1"/>
      <c r="I20" s="1"/>
      <c r="J20" s="1"/>
      <c r="K20" s="1"/>
      <c r="L20" s="1"/>
      <c r="M20" s="1"/>
      <c r="N20" s="1"/>
      <c r="O20" s="1"/>
      <c r="P20" s="1"/>
      <c r="Q20" s="1"/>
      <c r="R20" s="1"/>
      <c r="S20" s="1"/>
      <c r="T20" s="1"/>
      <c r="U20" s="1"/>
      <c r="V20" s="1"/>
      <c r="W20" s="1"/>
      <c r="X20" s="1"/>
      <c r="Y20" s="1"/>
      <c r="Z20" s="1"/>
    </row>
    <row r="21" spans="1:26" ht="39.75" customHeight="1" x14ac:dyDescent="0.3">
      <c r="A21" s="62" t="s">
        <v>25</v>
      </c>
      <c r="B21" s="139" t="s">
        <v>26</v>
      </c>
      <c r="C21" s="137"/>
      <c r="D21" s="140"/>
      <c r="E21" s="2"/>
      <c r="F21" s="2"/>
      <c r="G21" s="2"/>
      <c r="H21" s="2"/>
      <c r="I21" s="2"/>
      <c r="J21" s="2"/>
      <c r="K21" s="2"/>
      <c r="L21" s="2"/>
      <c r="M21" s="2"/>
      <c r="N21" s="2"/>
      <c r="O21" s="2"/>
      <c r="P21" s="2"/>
      <c r="Q21" s="2"/>
      <c r="R21" s="2"/>
      <c r="S21" s="2"/>
      <c r="T21" s="2"/>
      <c r="U21" s="2"/>
      <c r="V21" s="2"/>
      <c r="W21" s="2"/>
      <c r="X21" s="2"/>
      <c r="Y21" s="2"/>
      <c r="Z21" s="2"/>
    </row>
    <row r="22" spans="1:26" ht="90" customHeight="1" x14ac:dyDescent="0.3">
      <c r="A22" s="63"/>
      <c r="B22" s="64" t="s">
        <v>27</v>
      </c>
      <c r="C22" s="64" t="s">
        <v>28</v>
      </c>
      <c r="D22" s="64" t="s">
        <v>29</v>
      </c>
      <c r="E22" s="2"/>
      <c r="F22" s="2"/>
      <c r="G22" s="2"/>
      <c r="H22" s="2"/>
      <c r="I22" s="2"/>
      <c r="J22" s="2"/>
      <c r="K22" s="2"/>
      <c r="L22" s="2"/>
      <c r="M22" s="2"/>
      <c r="N22" s="2"/>
      <c r="O22" s="2"/>
      <c r="P22" s="2"/>
      <c r="Q22" s="2"/>
      <c r="R22" s="2"/>
      <c r="S22" s="2"/>
      <c r="T22" s="2"/>
      <c r="U22" s="2"/>
      <c r="V22" s="2"/>
      <c r="W22" s="2"/>
      <c r="X22" s="2"/>
      <c r="Y22" s="2"/>
      <c r="Z22" s="2"/>
    </row>
    <row r="23" spans="1:26" ht="90" customHeight="1" x14ac:dyDescent="0.3">
      <c r="A23" s="65" t="s">
        <v>30</v>
      </c>
      <c r="B23" s="5" t="s">
        <v>15</v>
      </c>
      <c r="C23" s="6" t="s">
        <v>17</v>
      </c>
      <c r="D23" s="7" t="s">
        <v>19</v>
      </c>
      <c r="E23" s="2"/>
      <c r="F23" s="2"/>
      <c r="G23" s="2"/>
      <c r="H23" s="2"/>
      <c r="I23" s="2"/>
      <c r="J23" s="2"/>
      <c r="K23" s="2"/>
      <c r="L23" s="2"/>
      <c r="M23" s="2"/>
      <c r="N23" s="2"/>
      <c r="O23" s="2"/>
      <c r="P23" s="2"/>
      <c r="Q23" s="2"/>
      <c r="R23" s="2"/>
      <c r="S23" s="2"/>
      <c r="T23" s="2"/>
      <c r="U23" s="2"/>
      <c r="V23" s="2"/>
      <c r="W23" s="2"/>
      <c r="X23" s="2"/>
      <c r="Y23" s="2"/>
      <c r="Z23" s="2"/>
    </row>
    <row r="24" spans="1:26" ht="90" customHeight="1" x14ac:dyDescent="0.3">
      <c r="A24" s="65" t="s">
        <v>31</v>
      </c>
      <c r="B24" s="6" t="s">
        <v>17</v>
      </c>
      <c r="C24" s="6" t="s">
        <v>17</v>
      </c>
      <c r="D24" s="7" t="s">
        <v>19</v>
      </c>
      <c r="E24" s="2"/>
      <c r="F24" s="2"/>
      <c r="G24" s="2"/>
      <c r="H24" s="2"/>
      <c r="I24" s="2"/>
      <c r="J24" s="2"/>
      <c r="K24" s="2"/>
      <c r="L24" s="2"/>
      <c r="M24" s="2"/>
      <c r="N24" s="2"/>
      <c r="O24" s="2"/>
      <c r="P24" s="2"/>
      <c r="Q24" s="2"/>
      <c r="R24" s="2"/>
      <c r="S24" s="2"/>
      <c r="T24" s="2"/>
      <c r="U24" s="2"/>
      <c r="V24" s="2"/>
      <c r="W24" s="2"/>
      <c r="X24" s="2"/>
      <c r="Y24" s="2"/>
      <c r="Z24" s="2"/>
    </row>
    <row r="25" spans="1:26" ht="90" customHeight="1" x14ac:dyDescent="0.3">
      <c r="A25" s="65" t="s">
        <v>32</v>
      </c>
      <c r="B25" s="7" t="s">
        <v>19</v>
      </c>
      <c r="C25" s="7" t="s">
        <v>19</v>
      </c>
      <c r="D25" s="7" t="s">
        <v>19</v>
      </c>
      <c r="E25" s="2"/>
      <c r="F25" s="2"/>
      <c r="G25" s="2"/>
      <c r="H25" s="2"/>
      <c r="I25" s="2"/>
      <c r="J25" s="2"/>
      <c r="K25" s="2"/>
      <c r="L25" s="2"/>
      <c r="M25" s="2"/>
      <c r="N25" s="2"/>
      <c r="O25" s="2"/>
      <c r="P25" s="2"/>
      <c r="Q25" s="2"/>
      <c r="R25" s="2"/>
      <c r="S25" s="2"/>
      <c r="T25" s="2"/>
      <c r="U25" s="2"/>
      <c r="V25" s="2"/>
      <c r="W25" s="2"/>
      <c r="X25" s="2"/>
      <c r="Y25" s="2"/>
      <c r="Z25" s="2"/>
    </row>
    <row r="26" spans="1:26" ht="15.75" hidden="1"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hidden="1"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hidden="1"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hidden="1"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hidden="1"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hidden="1"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hidden="1"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hidden="1"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hidden="1"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hidden="1"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hidden="1"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hidden="1"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hidden="1"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hidden="1"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hidden="1"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hidden="1"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hidden="1"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hidden="1"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hidden="1"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hidden="1"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hidden="1"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hidden="1"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hidden="1"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hidden="1"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hidden="1"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hidden="1"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hidden="1"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hidden="1"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hidden="1"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hidden="1"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hidden="1"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hidden="1"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hidden="1"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hidden="1"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hidden="1"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hidden="1"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hidden="1"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hidden="1"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hidden="1"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hidden="1"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hidden="1"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hidden="1"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hidden="1"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hidden="1"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hidden="1"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hidden="1"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hidden="1"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hidden="1"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hidden="1"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hidden="1"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hidden="1"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hidden="1"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hidden="1"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hidden="1"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hidden="1"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hidden="1"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hidden="1"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hidden="1"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hidden="1"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hidden="1"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hidden="1"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hidden="1"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hidden="1"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hidden="1"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hidden="1"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hidden="1"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hidden="1"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hidden="1"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hidden="1"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hidden="1"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hidden="1"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hidden="1"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hidden="1"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hidden="1"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hidden="1"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hidden="1"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hidden="1"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hidden="1"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hidden="1"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hidden="1"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hidden="1"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4hUgG68mJ8T34+vmjyP0KXM2m178DUTX8/4H564bIXrtsBWJpc9ve8D5HaTXNhPP9YfQs+RC/pkM4w/Mkdkz+Q==" saltValue="VJaQD9NV/qabWJTvTts87g==" spinCount="100000" sheet="1" objects="1" scenarios="1"/>
  <mergeCells count="17">
    <mergeCell ref="A18:D20"/>
    <mergeCell ref="B21:D21"/>
    <mergeCell ref="B17:D17"/>
    <mergeCell ref="B7:D7"/>
    <mergeCell ref="A1:D1"/>
    <mergeCell ref="B15:D15"/>
    <mergeCell ref="B16:D16"/>
    <mergeCell ref="B8:D8"/>
    <mergeCell ref="B14:D14"/>
    <mergeCell ref="A9:D11"/>
    <mergeCell ref="A12:D12"/>
    <mergeCell ref="A13:D13"/>
    <mergeCell ref="A2:D2"/>
    <mergeCell ref="A3:D3"/>
    <mergeCell ref="A4:D4"/>
    <mergeCell ref="B5:D5"/>
    <mergeCell ref="B6:D6"/>
  </mergeCells>
  <pageMargins left="0.25" right="0.25"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workbookViewId="0">
      <selection activeCell="A3" sqref="A3"/>
    </sheetView>
  </sheetViews>
  <sheetFormatPr defaultColWidth="14.44140625" defaultRowHeight="15" customHeight="1" x14ac:dyDescent="0.3"/>
  <cols>
    <col min="1" max="1" width="12.6640625" customWidth="1"/>
    <col min="2" max="2" width="13.33203125" customWidth="1"/>
    <col min="3" max="5" width="12.6640625" customWidth="1"/>
    <col min="6" max="6" width="18.6640625" customWidth="1"/>
    <col min="7" max="26" width="8.6640625" customWidth="1"/>
  </cols>
  <sheetData>
    <row r="1" spans="1:6" ht="14.4" x14ac:dyDescent="0.3">
      <c r="A1" s="151" t="s">
        <v>33</v>
      </c>
      <c r="B1" s="104"/>
      <c r="C1" s="104"/>
      <c r="D1" s="152"/>
    </row>
    <row r="2" spans="1:6" ht="14.4" x14ac:dyDescent="0.3">
      <c r="A2" s="8" t="s">
        <v>34</v>
      </c>
      <c r="B2" s="8" t="s">
        <v>35</v>
      </c>
      <c r="C2" s="8" t="s">
        <v>36</v>
      </c>
      <c r="D2" s="8" t="s">
        <v>37</v>
      </c>
    </row>
    <row r="3" spans="1:6" ht="14.4" x14ac:dyDescent="0.3">
      <c r="A3" s="8" t="b">
        <f>COUNTIF(QuestionCalculations[Complete?], FALSE)=0</f>
        <v>0</v>
      </c>
      <c r="B3" s="8" t="str">
        <f>IF(FinalCalculation[Complete?], ROUND(SUM(QuestionCalculations[Weighted score])/SUM(QuestionCalculations[Applied weight]), 2), "")</f>
        <v/>
      </c>
      <c r="C3" s="8" t="str">
        <f>IF(FinalCalculation[Complete?], VLOOKUP(TRUE, Logic[[Applicable?]:[Logic]], 2, 0), "")</f>
        <v/>
      </c>
      <c r="D3" s="8" t="str">
        <f>IF(FinalCalculation[Complete?], VLOOKUP(FinalCalculation[Final risk score], RiskKey[], 2, 1), "")</f>
        <v/>
      </c>
    </row>
    <row r="6" spans="1:6" ht="14.4" x14ac:dyDescent="0.3">
      <c r="A6" s="151" t="s">
        <v>38</v>
      </c>
      <c r="B6" s="104"/>
      <c r="C6" s="104"/>
      <c r="D6" s="104"/>
      <c r="E6" s="104"/>
      <c r="F6" s="152"/>
    </row>
    <row r="7" spans="1:6" ht="14.4" x14ac:dyDescent="0.3">
      <c r="A7" s="8" t="s">
        <v>21</v>
      </c>
      <c r="B7" s="8" t="s">
        <v>39</v>
      </c>
      <c r="C7" s="8" t="s">
        <v>34</v>
      </c>
      <c r="D7" s="8" t="s">
        <v>40</v>
      </c>
      <c r="E7" s="8" t="s">
        <v>41</v>
      </c>
      <c r="F7" s="8" t="s">
        <v>42</v>
      </c>
    </row>
    <row r="8" spans="1:6" ht="14.4" x14ac:dyDescent="0.3">
      <c r="A8" s="9">
        <v>6</v>
      </c>
      <c r="B8" s="8" t="str">
        <f>IF(VLOOKUP(QuestionCalculations[[#This Row],[Q '#]], 'Step 1—Intake Questionnaire'!$A$11:$E$35, 3, 0)="", "", VLOOKUP(QuestionCalculations[[#This Row],[Q '#]], 'Step 1—Intake Questionnaire'!$A$11:$E$35, 3, 0))</f>
        <v/>
      </c>
      <c r="C8" s="8" t="b">
        <f>1=COUNTIF(AnswerKey[Answer], Code!$B8)</f>
        <v>0</v>
      </c>
      <c r="D8" s="8" t="str">
        <f>IF(Code!$C8, VLOOKUP(Code!$B8, AnswerKey[[Answer]:[Score]], 2, 0), "")</f>
        <v/>
      </c>
      <c r="E8" s="8">
        <f>VLOOKUP(Code!$A8, QuestionWeight[], 2, 0)</f>
        <v>2</v>
      </c>
      <c r="F8" s="8" t="str">
        <f>IF(Code!$C8, Code!$D8*Code!$E8, "")</f>
        <v/>
      </c>
    </row>
    <row r="9" spans="1:6" ht="14.4" x14ac:dyDescent="0.3">
      <c r="A9" s="9">
        <v>7</v>
      </c>
      <c r="B9" s="8" t="str">
        <f>IF(VLOOKUP(QuestionCalculations[[#This Row],[Q '#]], 'Step 1—Intake Questionnaire'!$A$11:$E$35, 3, 0)="", "", VLOOKUP(QuestionCalculations[[#This Row],[Q '#]], 'Step 1—Intake Questionnaire'!$A$11:$E$35, 3, 0))</f>
        <v/>
      </c>
      <c r="C9" s="8" t="b">
        <f>1=COUNTIF(AnswerKey[Answer], Code!$B9)</f>
        <v>0</v>
      </c>
      <c r="D9" s="8" t="str">
        <f>IF(Code!$C9, VLOOKUP(Code!$B9, AnswerKey[[Answer]:[Score]], 2, 0), "")</f>
        <v/>
      </c>
      <c r="E9" s="8">
        <f>VLOOKUP(Code!$A9, QuestionWeight[], 2, 0)</f>
        <v>2</v>
      </c>
      <c r="F9" s="8" t="str">
        <f>IF(Code!$C9, Code!$D9*Code!$E9, "")</f>
        <v/>
      </c>
    </row>
    <row r="10" spans="1:6" ht="14.4" x14ac:dyDescent="0.3">
      <c r="A10" s="9">
        <v>8</v>
      </c>
      <c r="B10" s="8" t="str">
        <f>IF(VLOOKUP(QuestionCalculations[[#This Row],[Q '#]], 'Step 1—Intake Questionnaire'!$A$11:$E$35, 3, 0)="", "", VLOOKUP(QuestionCalculations[[#This Row],[Q '#]], 'Step 1—Intake Questionnaire'!$A$11:$E$35, 3, 0))</f>
        <v/>
      </c>
      <c r="C10" s="8" t="b">
        <f>1=COUNTIF(AnswerKey[Answer], Code!$B10)</f>
        <v>0</v>
      </c>
      <c r="D10" s="8" t="str">
        <f>IF(Code!$C10, VLOOKUP(Code!$B10, AnswerKey[[Answer]:[Score]], 2, 0), "")</f>
        <v/>
      </c>
      <c r="E10" s="8">
        <f>VLOOKUP(Code!$A10, QuestionWeight[], 2, 0)</f>
        <v>2</v>
      </c>
      <c r="F10" s="8" t="str">
        <f>IF(Code!$C10, Code!$D10*Code!$E10, "")</f>
        <v/>
      </c>
    </row>
    <row r="11" spans="1:6" ht="14.4" x14ac:dyDescent="0.3">
      <c r="A11" s="9">
        <v>9</v>
      </c>
      <c r="B11" s="8" t="str">
        <f>IF(VLOOKUP(QuestionCalculations[[#This Row],[Q '#]], 'Step 1—Intake Questionnaire'!$A$11:$E$35, 3, 0)="", "", VLOOKUP(QuestionCalculations[[#This Row],[Q '#]], 'Step 1—Intake Questionnaire'!$A$11:$E$35, 3, 0))</f>
        <v/>
      </c>
      <c r="C11" s="8" t="b">
        <f>1=COUNTIF(AnswerKey[Answer], Code!$B11)</f>
        <v>0</v>
      </c>
      <c r="D11" s="8" t="str">
        <f>IF(Code!$C11, VLOOKUP(Code!$B11, AnswerKey[[Answer]:[Score]], 2, 0), "")</f>
        <v/>
      </c>
      <c r="E11" s="8">
        <f>VLOOKUP(Code!$A11, QuestionWeight[], 2, 0)</f>
        <v>2</v>
      </c>
      <c r="F11" s="8" t="str">
        <f>IF(Code!$C11, Code!$D11*Code!$E11, "")</f>
        <v/>
      </c>
    </row>
    <row r="14" spans="1:6" ht="14.4" x14ac:dyDescent="0.3">
      <c r="A14" s="151" t="s">
        <v>43</v>
      </c>
      <c r="B14" s="104"/>
      <c r="C14" s="152"/>
    </row>
    <row r="15" spans="1:6" ht="14.4" x14ac:dyDescent="0.3">
      <c r="A15" s="8" t="s">
        <v>44</v>
      </c>
      <c r="B15" s="8" t="s">
        <v>39</v>
      </c>
      <c r="C15" s="8" t="s">
        <v>40</v>
      </c>
    </row>
    <row r="16" spans="1:6" ht="14.4" x14ac:dyDescent="0.3">
      <c r="A16" s="23" t="s">
        <v>188</v>
      </c>
      <c r="B16" s="8" t="s">
        <v>179</v>
      </c>
      <c r="C16" s="8">
        <v>1</v>
      </c>
    </row>
    <row r="17" spans="1:3" ht="14.4" x14ac:dyDescent="0.3">
      <c r="A17" s="23" t="s">
        <v>188</v>
      </c>
      <c r="B17" s="8" t="s">
        <v>46</v>
      </c>
      <c r="C17" s="8">
        <v>2</v>
      </c>
    </row>
    <row r="18" spans="1:3" ht="14.4" x14ac:dyDescent="0.3">
      <c r="A18" s="23" t="s">
        <v>188</v>
      </c>
      <c r="B18" s="8" t="s">
        <v>47</v>
      </c>
      <c r="C18" s="8">
        <v>3</v>
      </c>
    </row>
    <row r="19" spans="1:3" ht="14.4" x14ac:dyDescent="0.3">
      <c r="A19" s="23" t="s">
        <v>188</v>
      </c>
      <c r="B19" s="8" t="s">
        <v>48</v>
      </c>
      <c r="C19" s="8">
        <v>4</v>
      </c>
    </row>
    <row r="20" spans="1:3" ht="14.4" x14ac:dyDescent="0.3">
      <c r="A20" s="10">
        <v>8</v>
      </c>
      <c r="B20" s="8" t="s">
        <v>49</v>
      </c>
      <c r="C20" s="8">
        <v>1</v>
      </c>
    </row>
    <row r="21" spans="1:3" ht="15.75" customHeight="1" x14ac:dyDescent="0.3">
      <c r="A21" s="10">
        <v>8</v>
      </c>
      <c r="B21" s="8" t="s">
        <v>50</v>
      </c>
      <c r="C21" s="8">
        <v>2</v>
      </c>
    </row>
    <row r="22" spans="1:3" ht="15.75" customHeight="1" x14ac:dyDescent="0.3">
      <c r="A22" s="10">
        <v>8</v>
      </c>
      <c r="B22" s="8" t="s">
        <v>51</v>
      </c>
      <c r="C22" s="8">
        <v>4</v>
      </c>
    </row>
    <row r="23" spans="1:3" ht="15.75" customHeight="1" x14ac:dyDescent="0.3">
      <c r="A23" s="10">
        <v>9</v>
      </c>
      <c r="B23" s="8" t="s">
        <v>122</v>
      </c>
      <c r="C23" s="8">
        <v>1</v>
      </c>
    </row>
    <row r="24" spans="1:3" ht="15.75" customHeight="1" x14ac:dyDescent="0.3">
      <c r="A24" s="10">
        <v>9</v>
      </c>
      <c r="B24" s="8" t="s">
        <v>17</v>
      </c>
      <c r="C24" s="8">
        <v>2</v>
      </c>
    </row>
    <row r="25" spans="1:3" ht="15.75" customHeight="1" x14ac:dyDescent="0.3">
      <c r="A25" s="10">
        <v>9</v>
      </c>
      <c r="B25" s="8" t="s">
        <v>123</v>
      </c>
      <c r="C25" s="8">
        <v>4</v>
      </c>
    </row>
    <row r="26" spans="1:3" ht="15.75" customHeight="1" x14ac:dyDescent="0.3"/>
    <row r="27" spans="1:3" ht="15.75" customHeight="1" x14ac:dyDescent="0.3"/>
    <row r="28" spans="1:3" ht="15.75" customHeight="1" x14ac:dyDescent="0.3">
      <c r="A28" s="151" t="s">
        <v>52</v>
      </c>
      <c r="B28" s="152"/>
    </row>
    <row r="29" spans="1:3" ht="15.75" customHeight="1" x14ac:dyDescent="0.3">
      <c r="A29" s="8" t="s">
        <v>21</v>
      </c>
      <c r="B29" s="8" t="s">
        <v>53</v>
      </c>
    </row>
    <row r="30" spans="1:3" ht="15.75" customHeight="1" x14ac:dyDescent="0.3">
      <c r="A30" s="9">
        <v>6</v>
      </c>
      <c r="B30" s="8">
        <v>2</v>
      </c>
    </row>
    <row r="31" spans="1:3" ht="15.75" customHeight="1" x14ac:dyDescent="0.3">
      <c r="A31" s="9">
        <v>7</v>
      </c>
      <c r="B31" s="8">
        <v>2</v>
      </c>
    </row>
    <row r="32" spans="1:3" ht="15.75" customHeight="1" x14ac:dyDescent="0.3">
      <c r="A32" s="9">
        <v>8</v>
      </c>
      <c r="B32" s="8">
        <v>2</v>
      </c>
    </row>
    <row r="33" spans="1:3" ht="15.75" customHeight="1" x14ac:dyDescent="0.3">
      <c r="A33" s="9">
        <v>9</v>
      </c>
      <c r="B33" s="8">
        <v>2</v>
      </c>
    </row>
    <row r="34" spans="1:3" ht="15.75" customHeight="1" x14ac:dyDescent="0.3">
      <c r="A34" s="11"/>
    </row>
    <row r="35" spans="1:3" ht="15.75" customHeight="1" x14ac:dyDescent="0.3"/>
    <row r="36" spans="1:3" ht="15.75" customHeight="1" x14ac:dyDescent="0.3">
      <c r="A36" s="151" t="s">
        <v>54</v>
      </c>
      <c r="B36" s="104"/>
      <c r="C36" s="152"/>
    </row>
    <row r="37" spans="1:3" ht="15.75" customHeight="1" x14ac:dyDescent="0.3">
      <c r="A37" s="8" t="s">
        <v>55</v>
      </c>
      <c r="B37" s="8" t="s">
        <v>54</v>
      </c>
      <c r="C37" s="8" t="s">
        <v>56</v>
      </c>
    </row>
    <row r="38" spans="1:3" ht="15.75" customHeight="1" x14ac:dyDescent="0.3">
      <c r="A38" s="8" t="b">
        <f>AND(VLOOKUP(9, QuestionCalculations[], 2, 0)="Non-critical", VLOOKUP(8, QuestionCalculations[], 2, 0)="Level I", VLOOKUP(7, QuestionCalculations[], 2, 0)="Low", VLOOKUP(6, QuestionCalculations[], 2, 0)="Low")</f>
        <v>0</v>
      </c>
      <c r="B38" s="60">
        <f>IF(FinalCalculation[Initial risk score]&gt;VLOOKUP("Very Low", RiskKey[[Risk level]:[Max threshold]], 2, 0), VLOOKUP("Very Low", RiskKey[[Risk level]:[Max threshold]], 2, 0), FinalCalculation[Initial risk score])</f>
        <v>0.99</v>
      </c>
      <c r="C38" s="61" t="s">
        <v>127</v>
      </c>
    </row>
    <row r="39" spans="1:3" s="59" customFormat="1" ht="15.75" customHeight="1" x14ac:dyDescent="0.3">
      <c r="A39" s="8" t="b">
        <f>AND(VLOOKUP(9, QuestionCalculations[], 2, 0)="Non-critical", VLOOKUP(8, QuestionCalculations[], 2, 0)="Level I")</f>
        <v>0</v>
      </c>
      <c r="B39" s="60">
        <f>IF(FinalCalculation[Initial risk score]&gt;VLOOKUP("Low", RiskKey[[Risk level]:[Max threshold]], 2, 0), VLOOKUP("Low", RiskKey[[Risk level]:[Max threshold]], 2, 0), FinalCalculation[Initial risk score])</f>
        <v>1.99</v>
      </c>
      <c r="C39" s="8" t="s">
        <v>57</v>
      </c>
    </row>
    <row r="40" spans="1:3" ht="15.75" customHeight="1" x14ac:dyDescent="0.3">
      <c r="A40" s="8" t="b">
        <f>AND(VLOOKUP(9, QuestionCalculations[], 2, 0)="Mission critical", VLOOKUP(8, QuestionCalculations[], 2, 0)="Level III")</f>
        <v>0</v>
      </c>
      <c r="B40" s="8" t="str">
        <f>IF(FinalCalculation[Initial risk score]&lt;INDEX(RiskKey[[Min threshold]:[Risk level]], MATCH("Very High", RiskKey[Risk level], 0), 1), INDEX(RiskKey[[Min threshold]:[Risk level]], MATCH("Very High", RiskKey[Risk level], 0), 1), FinalCalculation[Initial risk score])</f>
        <v/>
      </c>
      <c r="C40" s="8" t="s">
        <v>58</v>
      </c>
    </row>
    <row r="41" spans="1:3" ht="15.75" customHeight="1" x14ac:dyDescent="0.3">
      <c r="A41" s="8" t="b">
        <f>AND(VLOOKUP(9, QuestionCalculations[], 2, 0)="Mission critical", VLOOKUP(8, QuestionCalculations[], 2, 0)&lt;&gt;"Level III")</f>
        <v>0</v>
      </c>
      <c r="B41" s="8" t="str">
        <f>IF(FinalCalculation[Initial risk score]&lt;INDEX(RiskKey[[Min threshold]:[Risk level]], MATCH("High", RiskKey[Risk level], 0), 1), INDEX(RiskKey[[Min threshold]:[Risk level]], MATCH("High", RiskKey[Risk level], 0), 1), FinalCalculation[Initial risk score])</f>
        <v/>
      </c>
      <c r="C41" s="8" t="s">
        <v>59</v>
      </c>
    </row>
    <row r="42" spans="1:3" ht="15.75" customHeight="1" x14ac:dyDescent="0.3">
      <c r="A42" s="8" t="b">
        <f>AND(VLOOKUP(9, QuestionCalculations[], 2, 0)&lt;&gt;"Mission critical", VLOOKUP(8, QuestionCalculations[], 2, 0)="Level III")</f>
        <v>0</v>
      </c>
      <c r="B42" s="8" t="str">
        <f>IF(FinalCalculation[Initial risk score]&lt;INDEX(RiskKey[[Min threshold]:[Risk level]], MATCH("High", RiskKey[Risk level], 0), 1), INDEX(RiskKey[[Min threshold]:[Risk level]], MATCH("High", RiskKey[Risk level], 0), 1), FinalCalculation[Initial risk score])</f>
        <v/>
      </c>
      <c r="C42" s="8" t="s">
        <v>60</v>
      </c>
    </row>
    <row r="43" spans="1:3" ht="15.75" customHeight="1" x14ac:dyDescent="0.3">
      <c r="A43" s="8" t="b">
        <f>COUNTIF(A39:A42, FALSE)=COUNTA(A39:A42)</f>
        <v>1</v>
      </c>
      <c r="B43" s="8" t="str">
        <f>FinalCalculation[Initial risk score]</f>
        <v/>
      </c>
      <c r="C43" s="8" t="s">
        <v>61</v>
      </c>
    </row>
    <row r="44" spans="1:3" ht="15.75" customHeight="1" x14ac:dyDescent="0.3"/>
    <row r="45" spans="1:3" ht="15.75" customHeight="1" x14ac:dyDescent="0.3"/>
    <row r="46" spans="1:3" ht="15.75" customHeight="1" x14ac:dyDescent="0.3">
      <c r="A46" s="151" t="s">
        <v>62</v>
      </c>
      <c r="B46" s="104"/>
      <c r="C46" s="152"/>
    </row>
    <row r="47" spans="1:3" ht="15.75" customHeight="1" x14ac:dyDescent="0.3">
      <c r="A47" s="8" t="s">
        <v>63</v>
      </c>
      <c r="B47" s="8" t="s">
        <v>24</v>
      </c>
      <c r="C47" s="8" t="s">
        <v>64</v>
      </c>
    </row>
    <row r="48" spans="1:3" ht="15.75" customHeight="1" x14ac:dyDescent="0.3">
      <c r="A48" s="8">
        <v>0</v>
      </c>
      <c r="B48" s="8" t="s">
        <v>125</v>
      </c>
      <c r="C48" s="8">
        <v>0.99</v>
      </c>
    </row>
    <row r="49" spans="1:3" ht="15.75" customHeight="1" x14ac:dyDescent="0.3">
      <c r="A49" s="8">
        <v>1</v>
      </c>
      <c r="B49" s="8" t="s">
        <v>45</v>
      </c>
      <c r="C49" s="8">
        <v>1.99</v>
      </c>
    </row>
    <row r="50" spans="1:3" ht="15.75" customHeight="1" x14ac:dyDescent="0.3">
      <c r="A50" s="8">
        <v>2</v>
      </c>
      <c r="B50" s="8" t="s">
        <v>46</v>
      </c>
      <c r="C50" s="8">
        <v>2.99</v>
      </c>
    </row>
    <row r="51" spans="1:3" ht="15.75" customHeight="1" x14ac:dyDescent="0.3">
      <c r="A51" s="8">
        <v>3</v>
      </c>
      <c r="B51" s="8" t="s">
        <v>65</v>
      </c>
      <c r="C51" s="8">
        <v>3.74</v>
      </c>
    </row>
    <row r="52" spans="1:3" ht="15.75" customHeight="1" x14ac:dyDescent="0.3">
      <c r="A52">
        <v>3.76</v>
      </c>
      <c r="B52" t="s">
        <v>124</v>
      </c>
    </row>
    <row r="53" spans="1:3" ht="15.75" customHeight="1" x14ac:dyDescent="0.3"/>
    <row r="54" spans="1:3" ht="15.75" hidden="1" customHeight="1" x14ac:dyDescent="0.3"/>
    <row r="55" spans="1:3" ht="15.75" hidden="1" customHeight="1" x14ac:dyDescent="0.3"/>
    <row r="56" spans="1:3" ht="15.75" hidden="1" customHeight="1" x14ac:dyDescent="0.3"/>
    <row r="57" spans="1:3" ht="15.75" hidden="1" customHeight="1" x14ac:dyDescent="0.3"/>
    <row r="58" spans="1:3" ht="15.75" hidden="1" customHeight="1" x14ac:dyDescent="0.3"/>
    <row r="59" spans="1:3" ht="15.75" hidden="1" customHeight="1" x14ac:dyDescent="0.3"/>
    <row r="60" spans="1:3" ht="15.75" hidden="1" customHeight="1" x14ac:dyDescent="0.3"/>
    <row r="61" spans="1:3" ht="15.75" hidden="1" customHeight="1" x14ac:dyDescent="0.3"/>
    <row r="62" spans="1:3" ht="15.75" customHeight="1" x14ac:dyDescent="0.3"/>
    <row r="63" spans="1:3" ht="15.75" customHeight="1" x14ac:dyDescent="0.3"/>
    <row r="64" spans="1:3" ht="15.75" customHeight="1" x14ac:dyDescent="0.3"/>
    <row r="65" ht="15.75" customHeight="1" x14ac:dyDescent="0.3"/>
    <row r="66" ht="15.75" hidden="1"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sheetProtection algorithmName="SHA-512" hashValue="EEKDryYBzLy/TbR/6lWoVTF5QKT4B6VynQAV2shRKdV1rr+zIdqyL4ApJ620tQzvIZ2pLORNVqqIkHxjM9Lbng==" saltValue="nlHK3gdCvw16qqAWreuWww==" spinCount="100000" sheet="1" objects="1" scenarios="1"/>
  <mergeCells count="6">
    <mergeCell ref="A46:C46"/>
    <mergeCell ref="A6:F6"/>
    <mergeCell ref="A28:B28"/>
    <mergeCell ref="A14:C14"/>
    <mergeCell ref="A1:D1"/>
    <mergeCell ref="A36:C36"/>
  </mergeCells>
  <pageMargins left="0.7" right="0.7" top="0.75" bottom="0.75" header="0" footer="0"/>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 1—Intake Questionnaire</vt:lpstr>
      <vt:lpstr>Step 2—Contract Checklist</vt:lpstr>
      <vt:lpstr>Appendix A—Info Conf &amp; Crit</vt:lpstr>
      <vt:lpstr>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Lindstrom, Alex Gunnar</dc:creator>
  <cp:lastModifiedBy>Lindstrom, Alex Gunnar</cp:lastModifiedBy>
  <cp:lastPrinted>2020-03-02T16:10:15Z</cp:lastPrinted>
  <dcterms:created xsi:type="dcterms:W3CDTF">2018-12-17T15:08:56Z</dcterms:created>
  <dcterms:modified xsi:type="dcterms:W3CDTF">2020-04-09T17:38:48Z</dcterms:modified>
</cp:coreProperties>
</file>